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8190" tabRatio="787" firstSheet="3" activeTab="6"/>
  </bookViews>
  <sheets>
    <sheet name="PRO" sheetId="1" r:id="rId1"/>
    <sheet name="1 étap" sheetId="2" r:id="rId2"/>
    <sheet name="2 étap" sheetId="3" r:id="rId3"/>
    <sheet name="3 étap" sheetId="4" r:id="rId4"/>
    <sheet name="4 étap" sheetId="5" r:id="rId5"/>
    <sheet name="5 étap" sheetId="6" r:id="rId6"/>
    <sheet name="6 étap" sheetId="7" r:id="rId7"/>
    <sheet name="7 étap" sheetId="8" r:id="rId8"/>
    <sheet name="8 étap" sheetId="9" r:id="rId9"/>
    <sheet name="9 étap" sheetId="10" r:id="rId10"/>
    <sheet name="10 étap" sheetId="11" r:id="rId11"/>
    <sheet name="11 étap" sheetId="12" r:id="rId12"/>
    <sheet name="12 étap" sheetId="13" r:id="rId13"/>
    <sheet name="13 étap" sheetId="14" r:id="rId14"/>
    <sheet name="14 étap" sheetId="15" r:id="rId15"/>
    <sheet name="récap" sheetId="16" r:id="rId16"/>
    <sheet name="DEPARTEMENTS" sheetId="17" r:id="rId17"/>
    <sheet name="LISTE_ETAP_DEP" sheetId="18" r:id="rId18"/>
    <sheet name="DPT" sheetId="19" r:id="rId19"/>
    <sheet name="J-ETAPE" sheetId="20" r:id="rId20"/>
  </sheets>
  <definedNames>
    <definedName name="Excel_BuiltIn_Print_Area_12">'12 étap'!$A$1:$K$73</definedName>
    <definedName name="Excel_BuiltIn_Print_Area_2">'2 étap'!$A$1:$K$77</definedName>
    <definedName name="Excel_BuiltIn_Print_Area_8">'10 étap'!$A$1:$K$76</definedName>
    <definedName name="Excel_BuiltIn_Print_Area_9">'11 étap'!$A$1:$K$78</definedName>
    <definedName name="_xlnm.Print_Area" localSheetId="1">'1 étap'!$A$1:$K$80</definedName>
    <definedName name="_xlnm.Print_Area" localSheetId="10">'10 étap'!$A$1:$K$81</definedName>
    <definedName name="_xlnm.Print_Area" localSheetId="11">'11 étap'!$A$1:$K$80</definedName>
    <definedName name="_xlnm.Print_Area" localSheetId="12">'12 étap'!$A$1:$K$80</definedName>
    <definedName name="_xlnm.Print_Area" localSheetId="13">'13 étap'!$A$1:$K$80</definedName>
    <definedName name="_xlnm.Print_Area" localSheetId="14">'14 étap'!$A$1:$K$80</definedName>
    <definedName name="_xlnm.Print_Area" localSheetId="2">'2 étap'!$A$1:$K$80</definedName>
    <definedName name="_xlnm.Print_Area" localSheetId="3">'3 étap'!$A$1:$K$80</definedName>
    <definedName name="_xlnm.Print_Area" localSheetId="4">'4 étap'!$A$1:$K$80</definedName>
    <definedName name="_xlnm.Print_Area" localSheetId="5">'5 étap'!$A$1:$K$80</definedName>
    <definedName name="_xlnm.Print_Area" localSheetId="6">'6 étap'!$A$1:$K$80</definedName>
    <definedName name="_xlnm.Print_Area" localSheetId="7">'7 étap'!$A$1:$K$80</definedName>
    <definedName name="_xlnm.Print_Area" localSheetId="8">'8 étap'!$A$1:$K$80</definedName>
    <definedName name="_xlnm.Print_Area" localSheetId="9">'9 étap'!$A$1:$K$80</definedName>
    <definedName name="_xlnm.Print_Area" localSheetId="16">'DEPARTEMENTS'!$C$200:$L$228</definedName>
    <definedName name="_xlnm.Print_Area" localSheetId="18">'DPT'!$C$34:$M$60</definedName>
    <definedName name="_xlnm.Print_Area" localSheetId="17">'LISTE_ETAP_DEP'!$A$31:$E$59</definedName>
    <definedName name="_xlnm.Print_Area" localSheetId="15">'récap'!$A$1:$M$39</definedName>
  </definedNames>
  <calcPr fullCalcOnLoad="1"/>
</workbook>
</file>

<file path=xl/sharedStrings.xml><?xml version="1.0" encoding="utf-8"?>
<sst xmlns="http://schemas.openxmlformats.org/spreadsheetml/2006/main" count="2421" uniqueCount="1115">
  <si>
    <t>LA FRANCE EN COURANT</t>
  </si>
  <si>
    <t>Vitesse km/h</t>
  </si>
  <si>
    <t>24 ème Tour du 14 au 28 juillet 2012</t>
  </si>
  <si>
    <t>Pour</t>
  </si>
  <si>
    <t>Km</t>
  </si>
  <si>
    <t>1ère Etape</t>
  </si>
  <si>
    <t>CHATILLON SUR INDRE (36) - MELLE (79)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</si>
  <si>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</si>
  <si>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</si>
  <si>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</si>
  <si>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</si>
  <si>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</si>
  <si>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</si>
  <si>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</si>
  <si>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</si>
  <si>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</si>
  <si>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</si>
  <si>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</si>
  <si>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</si>
  <si>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</si>
  <si>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</si>
  <si>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</si>
  <si>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36 - INDRE</t>
  </si>
  <si>
    <t>CHATILLON SUR INDRE</t>
  </si>
  <si>
    <t>D13</t>
  </si>
  <si>
    <t>37 - INDRE ET LOIRE</t>
  </si>
  <si>
    <t>D59</t>
  </si>
  <si>
    <t>Saint Flovier</t>
  </si>
  <si>
    <t>D41</t>
  </si>
  <si>
    <t>Charnizay</t>
  </si>
  <si>
    <t>Preuilly-sur-Claise</t>
  </si>
  <si>
    <t>D725</t>
  </si>
  <si>
    <t>Inter D725 D14</t>
  </si>
  <si>
    <t>D14</t>
  </si>
  <si>
    <t>Tournon Saint Pierre</t>
  </si>
  <si>
    <t>D6</t>
  </si>
  <si>
    <t>Tournon Saint Martin</t>
  </si>
  <si>
    <t>86 - VIENNE</t>
  </si>
  <si>
    <t>D2</t>
  </si>
  <si>
    <r>
      <t xml:space="preserve">Angles sur l'Anglin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 beaux villages de France)</t>
    </r>
  </si>
  <si>
    <t>St Pierre de Maillé</t>
  </si>
  <si>
    <t>La Puye</t>
  </si>
  <si>
    <t>Chauvigny</t>
  </si>
  <si>
    <t>Pouillé</t>
  </si>
  <si>
    <t>Fleuré</t>
  </si>
  <si>
    <t>Vernon</t>
  </si>
  <si>
    <t>D31</t>
  </si>
  <si>
    <t>Gizay</t>
  </si>
  <si>
    <t>D1</t>
  </si>
  <si>
    <t>St Maurice la Clouère</t>
  </si>
  <si>
    <t>GENCAY</t>
  </si>
  <si>
    <t>Départ 2è demi étape</t>
  </si>
  <si>
    <t>Féraboeuf</t>
  </si>
  <si>
    <t>Anché</t>
  </si>
  <si>
    <t>Ceaux en Couhé</t>
  </si>
  <si>
    <t>Couhé</t>
  </si>
  <si>
    <t>79 - DEUX SEVRES</t>
  </si>
  <si>
    <t>Rom</t>
  </si>
  <si>
    <t>D114</t>
  </si>
  <si>
    <t>Le Coudre de Theil</t>
  </si>
  <si>
    <t>D26a</t>
  </si>
  <si>
    <t>Pouzeau</t>
  </si>
  <si>
    <t>D26</t>
  </si>
  <si>
    <t>Saint Sauvant</t>
  </si>
  <si>
    <t>D29</t>
  </si>
  <si>
    <t>Inter D29 D950 D56</t>
  </si>
  <si>
    <t>D56</t>
  </si>
  <si>
    <t>Loubigné</t>
  </si>
  <si>
    <t>La Mothe St Héray</t>
  </si>
  <si>
    <t xml:space="preserve">D5 </t>
  </si>
  <si>
    <t>Inter D5 D10</t>
  </si>
  <si>
    <t>D10</t>
  </si>
  <si>
    <t>Souvigné</t>
  </si>
  <si>
    <t>D103</t>
  </si>
  <si>
    <t>Inter D10 D103</t>
  </si>
  <si>
    <t>inter D5 D103</t>
  </si>
  <si>
    <t>Vitré</t>
  </si>
  <si>
    <t>CELLE sur Belle</t>
  </si>
  <si>
    <t>VC</t>
  </si>
  <si>
    <t>La Ronze</t>
  </si>
  <si>
    <t>Inter VC D737</t>
  </si>
  <si>
    <t>MELLE</t>
  </si>
  <si>
    <t>2ème Etape</t>
  </si>
  <si>
    <t>MELLE (79) - LIBOURNE (33)</t>
  </si>
  <si>
    <t>D101</t>
  </si>
  <si>
    <t>Saint martin lès Melles</t>
  </si>
  <si>
    <t>Saint Romans lès Melle</t>
  </si>
  <si>
    <t>D301</t>
  </si>
  <si>
    <t>Mazières sur Béronne</t>
  </si>
  <si>
    <t>Inter D301 D120</t>
  </si>
  <si>
    <t>D120</t>
  </si>
  <si>
    <t>Paizay le Tort</t>
  </si>
  <si>
    <t>Inter D740 D120</t>
  </si>
  <si>
    <t>Chérigné</t>
  </si>
  <si>
    <t>Paizay le Chapt D104</t>
  </si>
  <si>
    <t>D104</t>
  </si>
  <si>
    <t>Aubigné</t>
  </si>
  <si>
    <t>D110</t>
  </si>
  <si>
    <t>Inter D110 D310</t>
  </si>
  <si>
    <t>D310</t>
  </si>
  <si>
    <t>Les Pas des Chaumes</t>
  </si>
  <si>
    <t>17 - CHARENTE MARITIME</t>
  </si>
  <si>
    <t>D131</t>
  </si>
  <si>
    <t>Saleignes</t>
  </si>
  <si>
    <t>Les Eduts D130</t>
  </si>
  <si>
    <t>D130</t>
  </si>
  <si>
    <t>Néré</t>
  </si>
  <si>
    <t>Inter D223 D131</t>
  </si>
  <si>
    <t>Le Gicq</t>
  </si>
  <si>
    <t>Les Touches de Périgny</t>
  </si>
  <si>
    <t>Inter D939 D131</t>
  </si>
  <si>
    <t>Matha</t>
  </si>
  <si>
    <t>D121</t>
  </si>
  <si>
    <t>Inter D121 D131</t>
  </si>
  <si>
    <t>Prignac</t>
  </si>
  <si>
    <t>Migron</t>
  </si>
  <si>
    <t>BURIE</t>
  </si>
  <si>
    <t>Inter D131 D146</t>
  </si>
  <si>
    <t>D146</t>
  </si>
  <si>
    <t>16 - CHARENTE</t>
  </si>
  <si>
    <t>Les Béguilleres</t>
  </si>
  <si>
    <t>Chez Jouannais Voie Agrippa</t>
  </si>
  <si>
    <t>D135</t>
  </si>
  <si>
    <t>Inter D135 e1 D135</t>
  </si>
  <si>
    <t>Chérac</t>
  </si>
  <si>
    <t xml:space="preserve">InterD141 D135 </t>
  </si>
  <si>
    <t>Inter D24 D135 (Le Treuil)</t>
  </si>
  <si>
    <t>Brives sur Charente D232</t>
  </si>
  <si>
    <t>D232</t>
  </si>
  <si>
    <t>Virlet</t>
  </si>
  <si>
    <t>D128</t>
  </si>
  <si>
    <t>Pérignac D144</t>
  </si>
  <si>
    <t>D144</t>
  </si>
  <si>
    <t>Meussac  Rue de la Cigogne</t>
  </si>
  <si>
    <t>Echebrune</t>
  </si>
  <si>
    <t>Chadenac</t>
  </si>
  <si>
    <t>D250</t>
  </si>
  <si>
    <t>Inter D250 D148</t>
  </si>
  <si>
    <t>D148</t>
  </si>
  <si>
    <t>Neuillac</t>
  </si>
  <si>
    <t>Saint germain de Lusigna</t>
  </si>
  <si>
    <t>JONZAC</t>
  </si>
  <si>
    <t>JONZAC D134</t>
  </si>
  <si>
    <t>D134</t>
  </si>
  <si>
    <t>Ozillac</t>
  </si>
  <si>
    <t>Fontaine d'Ozillac D253</t>
  </si>
  <si>
    <t>D253</t>
  </si>
  <si>
    <t>Saint Maurice de Laurençanne</t>
  </si>
  <si>
    <t>Coux</t>
  </si>
  <si>
    <t>MONTENDRE D145</t>
  </si>
  <si>
    <t>D145</t>
  </si>
  <si>
    <t>Inter D145 D152</t>
  </si>
  <si>
    <t>D152</t>
  </si>
  <si>
    <t>33 - GIRONDE</t>
  </si>
  <si>
    <t>D23</t>
  </si>
  <si>
    <t>Saint Savin D18</t>
  </si>
  <si>
    <t>D18</t>
  </si>
  <si>
    <t>Saint Mariens</t>
  </si>
  <si>
    <t>Cavignac</t>
  </si>
  <si>
    <t>Inter D142 D18</t>
  </si>
  <si>
    <t>Inter D10 D18</t>
  </si>
  <si>
    <t>Galgon D138</t>
  </si>
  <si>
    <t>D138</t>
  </si>
  <si>
    <t>Villegouge</t>
  </si>
  <si>
    <t>D246</t>
  </si>
  <si>
    <t>Fronsac</t>
  </si>
  <si>
    <t>LIBOURNE</t>
  </si>
  <si>
    <t>3ème Etape</t>
  </si>
  <si>
    <t>LIBOURNE (33) - GRENADE SUR L'ADOUR (40)</t>
  </si>
  <si>
    <t xml:space="preserve">D670 </t>
  </si>
  <si>
    <t>Inter D670 D19</t>
  </si>
  <si>
    <t>D19</t>
  </si>
  <si>
    <t>St Sulpice de Faleyrens</t>
  </si>
  <si>
    <t>BRANNE</t>
  </si>
  <si>
    <t>Inter D19 D 128 Le Barbey</t>
  </si>
  <si>
    <t>Naujan et Postiac</t>
  </si>
  <si>
    <t>Rauzan</t>
  </si>
  <si>
    <t>D231</t>
  </si>
  <si>
    <t>Inter D670 D127e3</t>
  </si>
  <si>
    <t>D127E3</t>
  </si>
  <si>
    <t>Blasimon</t>
  </si>
  <si>
    <t xml:space="preserve">D127 </t>
  </si>
  <si>
    <t>Cleyrac</t>
  </si>
  <si>
    <t>D127</t>
  </si>
  <si>
    <t>Inter D127 D232</t>
  </si>
  <si>
    <t>Castelmoron d'Albret</t>
  </si>
  <si>
    <t>D230</t>
  </si>
  <si>
    <t>Rimons</t>
  </si>
  <si>
    <t>MONSEGUR</t>
  </si>
  <si>
    <t>St Vivien de Monségur</t>
  </si>
  <si>
    <t>47 - LOT ET GARONNE</t>
  </si>
  <si>
    <t>Lagupie</t>
  </si>
  <si>
    <t>D259</t>
  </si>
  <si>
    <t>Inter D119 D239</t>
  </si>
  <si>
    <t>D239</t>
  </si>
  <si>
    <t>Sainte Bazeille</t>
  </si>
  <si>
    <t>D3</t>
  </si>
  <si>
    <t>Cocumont D147</t>
  </si>
  <si>
    <t>D147</t>
  </si>
  <si>
    <t>Guérin</t>
  </si>
  <si>
    <t>BOUGLON</t>
  </si>
  <si>
    <t>D106</t>
  </si>
  <si>
    <t>Argenton D106</t>
  </si>
  <si>
    <t>Ruffiac</t>
  </si>
  <si>
    <t>Antagnac</t>
  </si>
  <si>
    <t>St Martin-Curton</t>
  </si>
  <si>
    <t>Beauziac</t>
  </si>
  <si>
    <t>CASTELJALOUX</t>
  </si>
  <si>
    <t>D933</t>
  </si>
  <si>
    <t>Inter D933 D157</t>
  </si>
  <si>
    <t>D157</t>
  </si>
  <si>
    <t>Pindères</t>
  </si>
  <si>
    <t>Souméjean</t>
  </si>
  <si>
    <t>40 - LANDES</t>
  </si>
  <si>
    <t>Losse</t>
  </si>
  <si>
    <t xml:space="preserve">D24 </t>
  </si>
  <si>
    <t>Vielle-Soubiran</t>
  </si>
  <si>
    <t>D323</t>
  </si>
  <si>
    <t>Inter D333 VC</t>
  </si>
  <si>
    <t>Saint Justin (par Noel)</t>
  </si>
  <si>
    <t>Inter VC D 11</t>
  </si>
  <si>
    <t>D11</t>
  </si>
  <si>
    <t>Le Frêche</t>
  </si>
  <si>
    <t>Villeneuve de Marsan</t>
  </si>
  <si>
    <t>Inter D934 D11</t>
  </si>
  <si>
    <t>Inter D30 D11</t>
  </si>
  <si>
    <t>Maurin</t>
  </si>
  <si>
    <t>GRENADE SUR L'ADOUR</t>
  </si>
  <si>
    <t>:</t>
  </si>
  <si>
    <t>4ème Etape</t>
  </si>
  <si>
    <t>1er</t>
  </si>
  <si>
    <t>2ème</t>
  </si>
  <si>
    <t xml:space="preserve">  GRENADE SUR L'ADOUR (40)     HASPARREN (64)</t>
  </si>
  <si>
    <t>Larrivière</t>
  </si>
  <si>
    <t>Inter D10 D52</t>
  </si>
  <si>
    <t>D52</t>
  </si>
  <si>
    <t>Montgaillard</t>
  </si>
  <si>
    <t>Montsoué</t>
  </si>
  <si>
    <t>Coudures</t>
  </si>
  <si>
    <t>D944</t>
  </si>
  <si>
    <t>Samadet</t>
  </si>
  <si>
    <t>64 PYRENEES ATLANTIQUES</t>
  </si>
  <si>
    <t>Arzacq-Arraziguet</t>
  </si>
  <si>
    <t>D946</t>
  </si>
  <si>
    <t>Morlanne</t>
  </si>
  <si>
    <t>Inter D945 D946</t>
  </si>
  <si>
    <t>Arthez de Béarn</t>
  </si>
  <si>
    <t>D275</t>
  </si>
  <si>
    <t>Argagnon</t>
  </si>
  <si>
    <r>
      <t xml:space="preserve">Maslacq </t>
    </r>
    <r>
      <rPr>
        <b/>
        <sz val="10"/>
        <color indexed="17"/>
        <rFont val="Arial"/>
        <family val="2"/>
      </rPr>
      <t>(Gave de Pau)</t>
    </r>
  </si>
  <si>
    <t>D9</t>
  </si>
  <si>
    <t>Lagor</t>
  </si>
  <si>
    <t>Mourenx D281 puis D111 et D67</t>
  </si>
  <si>
    <t>D67</t>
  </si>
  <si>
    <r>
      <t xml:space="preserve">Navarrenx </t>
    </r>
    <r>
      <rPr>
        <b/>
        <sz val="10"/>
        <color indexed="17"/>
        <rFont val="Arial"/>
        <family val="2"/>
      </rPr>
      <t>(Gave d'Oloron)</t>
    </r>
  </si>
  <si>
    <t>D947</t>
  </si>
  <si>
    <t>Audaux</t>
  </si>
  <si>
    <t>D27</t>
  </si>
  <si>
    <t>Ossenx</t>
  </si>
  <si>
    <t>SAUVETERRE DE BEARN</t>
  </si>
  <si>
    <t>Départ 2ème demi étape</t>
  </si>
  <si>
    <t>Beüsse</t>
  </si>
  <si>
    <t>D266</t>
  </si>
  <si>
    <t>Orion</t>
  </si>
  <si>
    <t>Lasbordes</t>
  </si>
  <si>
    <t>D284</t>
  </si>
  <si>
    <t>Oraàs</t>
  </si>
  <si>
    <t>Inter D27 D17</t>
  </si>
  <si>
    <t>D17</t>
  </si>
  <si>
    <t>Carresse-Cassaber</t>
  </si>
  <si>
    <t>Auterrive</t>
  </si>
  <si>
    <t>Labastide-Villefranche</t>
  </si>
  <si>
    <t>D936</t>
  </si>
  <si>
    <t>Came</t>
  </si>
  <si>
    <t>Bidache            D10</t>
  </si>
  <si>
    <t xml:space="preserve"> D936</t>
  </si>
  <si>
    <t>Bardos</t>
  </si>
  <si>
    <t>Inter D936 D10</t>
  </si>
  <si>
    <t>Inter D10 D123</t>
  </si>
  <si>
    <t>D123</t>
  </si>
  <si>
    <r>
      <t xml:space="preserve">La Bastide Clairence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 beaux villages de France)</t>
    </r>
  </si>
  <si>
    <t>Quartier de Pessarou  VC</t>
  </si>
  <si>
    <t>Apairy</t>
  </si>
  <si>
    <t>D251</t>
  </si>
  <si>
    <t>Inter D251 D10</t>
  </si>
  <si>
    <t>HASPARREN</t>
  </si>
  <si>
    <t>5ème Etape</t>
  </si>
  <si>
    <t>HASPARREN (64) - ANGAÏS (64)</t>
  </si>
  <si>
    <t>64 - PYRENEES ATLANTIQUES</t>
  </si>
  <si>
    <t>D22</t>
  </si>
  <si>
    <t>Bonloc D14</t>
  </si>
  <si>
    <t>St Esteben D151</t>
  </si>
  <si>
    <t>D151</t>
  </si>
  <si>
    <t>Hélette D22</t>
  </si>
  <si>
    <t>Irissarry</t>
  </si>
  <si>
    <t>Inter D422 D22</t>
  </si>
  <si>
    <r>
      <t xml:space="preserve">Ispoure  </t>
    </r>
    <r>
      <rPr>
        <b/>
        <sz val="10"/>
        <color indexed="57"/>
        <rFont val="Arial"/>
        <family val="2"/>
      </rPr>
      <t>Vignoble d'Irouléguy</t>
    </r>
  </si>
  <si>
    <t>St JEAN PIED DE PORT D301</t>
  </si>
  <si>
    <t>St Michel</t>
  </si>
  <si>
    <t>D118</t>
  </si>
  <si>
    <t>Caro</t>
  </si>
  <si>
    <t>Aincille</t>
  </si>
  <si>
    <t>Inter D118 D18</t>
  </si>
  <si>
    <t>Lecumberry D117</t>
  </si>
  <si>
    <t>D117</t>
  </si>
  <si>
    <t>Mendive</t>
  </si>
  <si>
    <t>Behorléguy</t>
  </si>
  <si>
    <t>Col d'Aphanize</t>
  </si>
  <si>
    <t>Inter D417 D117</t>
  </si>
  <si>
    <t>Col Burdin Olatze</t>
  </si>
  <si>
    <t>Inter  D117 D147</t>
  </si>
  <si>
    <t>Aussurucq</t>
  </si>
  <si>
    <t>Inter  VC   D348</t>
  </si>
  <si>
    <t>D348</t>
  </si>
  <si>
    <t>Ordiap</t>
  </si>
  <si>
    <t>D918</t>
  </si>
  <si>
    <t>Musculdy</t>
  </si>
  <si>
    <t>Inter  D918 D302</t>
  </si>
  <si>
    <t>D302</t>
  </si>
  <si>
    <t>Pagolle</t>
  </si>
  <si>
    <t>Inter  D302  D272</t>
  </si>
  <si>
    <t>D272</t>
  </si>
  <si>
    <t>Lohitzun Oyhercq D242</t>
  </si>
  <si>
    <t>D242</t>
  </si>
  <si>
    <t>MAULEON  LICHARRE</t>
  </si>
  <si>
    <t>D24</t>
  </si>
  <si>
    <t>Inter D24 D25</t>
  </si>
  <si>
    <t>Barcus</t>
  </si>
  <si>
    <t>Esquiule</t>
  </si>
  <si>
    <t>Oloron Sainte Marie</t>
  </si>
  <si>
    <t>Goès</t>
  </si>
  <si>
    <t>Estialescq</t>
  </si>
  <si>
    <t>Lasseube</t>
  </si>
  <si>
    <t>Gan</t>
  </si>
  <si>
    <t>Inter D24 D285</t>
  </si>
  <si>
    <t>D285</t>
  </si>
  <si>
    <t>Bosdarros</t>
  </si>
  <si>
    <t>Inter D285 D322</t>
  </si>
  <si>
    <t>D322</t>
  </si>
  <si>
    <t>Inter D322 D24</t>
  </si>
  <si>
    <r>
      <t xml:space="preserve">Inter D724 D24 (ND de Piétat) </t>
    </r>
    <r>
      <rPr>
        <b/>
        <sz val="10"/>
        <color indexed="57"/>
        <rFont val="Arial"/>
        <family val="2"/>
      </rPr>
      <t>Eglise XVIè siècle</t>
    </r>
  </si>
  <si>
    <t>Pardies Piétat</t>
  </si>
  <si>
    <t>D37</t>
  </si>
  <si>
    <t>St Abit</t>
  </si>
  <si>
    <t>NAY D936</t>
  </si>
  <si>
    <t>Mirepeix</t>
  </si>
  <si>
    <t>D937</t>
  </si>
  <si>
    <t>Baudreix</t>
  </si>
  <si>
    <t>D38</t>
  </si>
  <si>
    <t xml:space="preserve">ANGAÏS  </t>
  </si>
  <si>
    <t>6ème Etape</t>
  </si>
  <si>
    <t>ANGAÏS (64)  LANNEMEZAN (65)</t>
  </si>
  <si>
    <t>ANGAÏS</t>
  </si>
  <si>
    <t>D212</t>
  </si>
  <si>
    <t>Bordes</t>
  </si>
  <si>
    <t>Nay</t>
  </si>
  <si>
    <t>D36</t>
  </si>
  <si>
    <t>Asson D126</t>
  </si>
  <si>
    <t xml:space="preserve"> D126</t>
  </si>
  <si>
    <t>65 - HAUTES PYRENEES</t>
  </si>
  <si>
    <t>D426</t>
  </si>
  <si>
    <t>Arbéost</t>
  </si>
  <si>
    <t>D126</t>
  </si>
  <si>
    <t>Col du Soulor</t>
  </si>
  <si>
    <t>Arrens Marsous</t>
  </si>
  <si>
    <t>Aucun</t>
  </si>
  <si>
    <t>Inter D918  D13</t>
  </si>
  <si>
    <t>Inter D013  D13</t>
  </si>
  <si>
    <t>Arcizans</t>
  </si>
  <si>
    <t>Saint Savin</t>
  </si>
  <si>
    <t>Pierrefitte-Nestalas</t>
  </si>
  <si>
    <t>Inter D13  D921</t>
  </si>
  <si>
    <t>D921</t>
  </si>
  <si>
    <t>D12</t>
  </si>
  <si>
    <t>Luz Saint Sauveur</t>
  </si>
  <si>
    <t>Barèges</t>
  </si>
  <si>
    <t>Col du Tourmalet</t>
  </si>
  <si>
    <t>LA MONGIE (Grand Tourmalet)</t>
  </si>
  <si>
    <t>Gripp</t>
  </si>
  <si>
    <t>Ste Marie de Campan</t>
  </si>
  <si>
    <t>D935</t>
  </si>
  <si>
    <t>Campan</t>
  </si>
  <si>
    <t>D8</t>
  </si>
  <si>
    <t>Asté</t>
  </si>
  <si>
    <t>Gerde</t>
  </si>
  <si>
    <t>BAGNERE de BIGORRE</t>
  </si>
  <si>
    <t>D84</t>
  </si>
  <si>
    <t>Col des Palomières</t>
  </si>
  <si>
    <t>Banios</t>
  </si>
  <si>
    <t>Asque</t>
  </si>
  <si>
    <t>Bulan</t>
  </si>
  <si>
    <t>Laborde</t>
  </si>
  <si>
    <t>Inter  D77  D26</t>
  </si>
  <si>
    <t>Cote de Sirés</t>
  </si>
  <si>
    <t>Col de Coupe</t>
  </si>
  <si>
    <t>Inter D26  D929</t>
  </si>
  <si>
    <t>D929</t>
  </si>
  <si>
    <t>Lortet</t>
  </si>
  <si>
    <t>D278</t>
  </si>
  <si>
    <t>Bazus-Neste</t>
  </si>
  <si>
    <t>Mazouau</t>
  </si>
  <si>
    <t>D526</t>
  </si>
  <si>
    <t>Gazave                D526 puis</t>
  </si>
  <si>
    <t>Bizous</t>
  </si>
  <si>
    <t>Inter D26  D626</t>
  </si>
  <si>
    <t>D626</t>
  </si>
  <si>
    <t>Hautaget</t>
  </si>
  <si>
    <t>D775</t>
  </si>
  <si>
    <t>Bize</t>
  </si>
  <si>
    <t>D75</t>
  </si>
  <si>
    <t>Nestier</t>
  </si>
  <si>
    <t>ST LAURENT de NESTE</t>
  </si>
  <si>
    <t>Cantaous</t>
  </si>
  <si>
    <t>D74</t>
  </si>
  <si>
    <t>LANNEMEZAN</t>
  </si>
  <si>
    <t>7ème Etape</t>
  </si>
  <si>
    <t xml:space="preserve"> LANNEMEZAN (65)   l'Isle JOURDAIN (32)</t>
  </si>
  <si>
    <t>Inter D10 D74</t>
  </si>
  <si>
    <t>Inter D75 D26</t>
  </si>
  <si>
    <t>Montégut</t>
  </si>
  <si>
    <t>31 - HAUTE GARONNE</t>
  </si>
  <si>
    <r>
      <t xml:space="preserve">St Bertrand de Comminges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</t>
    </r>
    <r>
      <rPr>
        <b/>
        <sz val="8"/>
        <color indexed="57"/>
        <rFont val="Arial"/>
        <family val="2"/>
      </rPr>
      <t xml:space="preserve"> beaux villages de France)</t>
    </r>
  </si>
  <si>
    <t>Izaourt</t>
  </si>
  <si>
    <t>Inter D26 D825</t>
  </si>
  <si>
    <t>D825</t>
  </si>
  <si>
    <t>Inter D825 D 33B</t>
  </si>
  <si>
    <t>D33B</t>
  </si>
  <si>
    <t>Galié</t>
  </si>
  <si>
    <t>Mont de galié</t>
  </si>
  <si>
    <t>Lourde</t>
  </si>
  <si>
    <t>D331</t>
  </si>
  <si>
    <t>Inter D331 D618</t>
  </si>
  <si>
    <t>D618</t>
  </si>
  <si>
    <t>Antichan de Frontignes</t>
  </si>
  <si>
    <t>Col des Ares</t>
  </si>
  <si>
    <t>Col de Bech</t>
  </si>
  <si>
    <t>Inter D39 D618</t>
  </si>
  <si>
    <t>Juzet d'Izaut</t>
  </si>
  <si>
    <t>Col de Buret</t>
  </si>
  <si>
    <t>Inter D5 D618</t>
  </si>
  <si>
    <t>Inter D85 D618</t>
  </si>
  <si>
    <t>Col de Portet d'Aspet</t>
  </si>
  <si>
    <t>Portet d'Aspet</t>
  </si>
  <si>
    <t>09 - ARIEGE</t>
  </si>
  <si>
    <t>St Lary</t>
  </si>
  <si>
    <t>Augirein</t>
  </si>
  <si>
    <t>Orgibet</t>
  </si>
  <si>
    <t>Illartein</t>
  </si>
  <si>
    <t>Aucazein</t>
  </si>
  <si>
    <t>Argein</t>
  </si>
  <si>
    <t>Audresseein</t>
  </si>
  <si>
    <t>Engomer</t>
  </si>
  <si>
    <t>Moulis</t>
  </si>
  <si>
    <t>St Girons</t>
  </si>
  <si>
    <t>D627</t>
  </si>
  <si>
    <t>Inter D218 D627</t>
  </si>
  <si>
    <t>Audinac les bains</t>
  </si>
  <si>
    <t>Ménigon</t>
  </si>
  <si>
    <t>STE CROIX VOLVESTRE</t>
  </si>
  <si>
    <t>D35</t>
  </si>
  <si>
    <t>Le Plan</t>
  </si>
  <si>
    <t xml:space="preserve">Cazères       D6 puis </t>
  </si>
  <si>
    <t>D6d</t>
  </si>
  <si>
    <t>Le Fousseret</t>
  </si>
  <si>
    <t>Carretère</t>
  </si>
  <si>
    <t>D6D</t>
  </si>
  <si>
    <t>Inter D6D D626B</t>
  </si>
  <si>
    <t>D626B</t>
  </si>
  <si>
    <t>Pouy de Touges</t>
  </si>
  <si>
    <t>Inter D626B D83</t>
  </si>
  <si>
    <t>D83</t>
  </si>
  <si>
    <t>Sajas</t>
  </si>
  <si>
    <t>D83D</t>
  </si>
  <si>
    <t>Inter D83D D3</t>
  </si>
  <si>
    <t>Pesquières</t>
  </si>
  <si>
    <t>D58</t>
  </si>
  <si>
    <t>Forgues</t>
  </si>
  <si>
    <t>Bragayrac</t>
  </si>
  <si>
    <t>D632</t>
  </si>
  <si>
    <t>Inter D632 D 58</t>
  </si>
  <si>
    <t>Empeaux</t>
  </si>
  <si>
    <t>32 - GERS</t>
  </si>
  <si>
    <t>Inter D246 D 257</t>
  </si>
  <si>
    <t>D257</t>
  </si>
  <si>
    <t>Inter D257 D246</t>
  </si>
  <si>
    <t>L'ISLE JOURDAIN</t>
  </si>
  <si>
    <t>8ème Etape</t>
  </si>
  <si>
    <t xml:space="preserve"> L'ISLE JOURDAIN (32) -   CAUSSADE (82)</t>
  </si>
  <si>
    <t>D654</t>
  </si>
  <si>
    <t>Monbrun</t>
  </si>
  <si>
    <t>D39</t>
  </si>
  <si>
    <t>Encausse</t>
  </si>
  <si>
    <t>D2b4</t>
  </si>
  <si>
    <t>Caubiac</t>
  </si>
  <si>
    <t>D42A</t>
  </si>
  <si>
    <t>Le Grès</t>
  </si>
  <si>
    <t>D42a</t>
  </si>
  <si>
    <t>Perlleport</t>
  </si>
  <si>
    <t>Launac</t>
  </si>
  <si>
    <t>GRENADE</t>
  </si>
  <si>
    <t>Inter D17  D29 (Ondes)</t>
  </si>
  <si>
    <t>Inter D820 D29</t>
  </si>
  <si>
    <t>FRONTON</t>
  </si>
  <si>
    <t>Villaudric</t>
  </si>
  <si>
    <t>Inter D630 D29</t>
  </si>
  <si>
    <t>VILLEMUR sur Tarn   D22 puis</t>
  </si>
  <si>
    <t>D22a</t>
  </si>
  <si>
    <t>Mirepoix sur Tarn</t>
  </si>
  <si>
    <t>Inter D18 D22</t>
  </si>
  <si>
    <t>81 - TARN</t>
  </si>
  <si>
    <t>Mézens</t>
  </si>
  <si>
    <t>D28</t>
  </si>
  <si>
    <t>Inter D128 D988</t>
  </si>
  <si>
    <t>D988</t>
  </si>
  <si>
    <t>RABASTENS</t>
  </si>
  <si>
    <t>Coufouleux</t>
  </si>
  <si>
    <t>Loupiac</t>
  </si>
  <si>
    <t>Inter D13 D14</t>
  </si>
  <si>
    <t>Lisle sur Tarn</t>
  </si>
  <si>
    <t>GAILLAC</t>
  </si>
  <si>
    <t>D4</t>
  </si>
  <si>
    <t>Inter D4  D964</t>
  </si>
  <si>
    <t>D964</t>
  </si>
  <si>
    <r>
      <t xml:space="preserve">CASTELNAU de Montmiral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 beaux villages de France)</t>
    </r>
  </si>
  <si>
    <t>Inter D1 D87   D964</t>
  </si>
  <si>
    <t>Inter D964  D8</t>
  </si>
  <si>
    <r>
      <t xml:space="preserve">Puycelci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 beaux villages de France)</t>
    </r>
  </si>
  <si>
    <t>Inter VC D964</t>
  </si>
  <si>
    <t>Larroque</t>
  </si>
  <si>
    <t>82 - TARN ET GARONNE</t>
  </si>
  <si>
    <r>
      <t xml:space="preserve">Bruniquel
</t>
    </r>
    <r>
      <rPr>
        <sz val="8"/>
        <rFont val="Arial"/>
        <family val="2"/>
      </rPr>
      <t xml:space="preserve"> </t>
    </r>
    <r>
      <rPr>
        <b/>
        <sz val="8"/>
        <color indexed="17"/>
        <rFont val="Arial"/>
        <family val="2"/>
      </rPr>
      <t>(Un des plus beaux villages de France)</t>
    </r>
  </si>
  <si>
    <t>D115</t>
  </si>
  <si>
    <t>Penne</t>
  </si>
  <si>
    <t>D33</t>
  </si>
  <si>
    <t>Monteils</t>
  </si>
  <si>
    <t>CAUSSADE</t>
  </si>
  <si>
    <t>9ème Etape</t>
  </si>
  <si>
    <t xml:space="preserve"> CAUSSADE (82) - MUR DE BARREZ (12)</t>
  </si>
  <si>
    <t>Puylaroque</t>
  </si>
  <si>
    <t>46 - LOT</t>
  </si>
  <si>
    <t>D42</t>
  </si>
  <si>
    <t>Belmont Sainte Foi  D42 D171 puis</t>
  </si>
  <si>
    <t>Bach</t>
  </si>
  <si>
    <t>Varaire</t>
  </si>
  <si>
    <t>D55</t>
  </si>
  <si>
    <t>Beauregard</t>
  </si>
  <si>
    <t>Laramière</t>
  </si>
  <si>
    <t>12 - AVEYRON</t>
  </si>
  <si>
    <t>Elbes</t>
  </si>
  <si>
    <t>Inter D926 D115</t>
  </si>
  <si>
    <t>Lompla (La Bastide Capdenac)</t>
  </si>
  <si>
    <t>Inter D132 D115</t>
  </si>
  <si>
    <t>Inter D132 D89</t>
  </si>
  <si>
    <t>D89</t>
  </si>
  <si>
    <t>Villefranche de Rouergue</t>
  </si>
  <si>
    <t>D47</t>
  </si>
  <si>
    <t>Inter D539 D47 (Le Mauron)</t>
  </si>
  <si>
    <t>Inter D172 D47 (Le Mauron)</t>
  </si>
  <si>
    <t>Inter D26 D47Lacout</t>
  </si>
  <si>
    <t>Inter D61 D47 La Trival</t>
  </si>
  <si>
    <t>Rignac</t>
  </si>
  <si>
    <t>D43</t>
  </si>
  <si>
    <t>Goutrens</t>
  </si>
  <si>
    <t>St Christophe-Vallon</t>
  </si>
  <si>
    <t>D962</t>
  </si>
  <si>
    <t>MARCILLAC-VALLON</t>
  </si>
  <si>
    <t xml:space="preserve"> D227</t>
  </si>
  <si>
    <t>Inter D227 D394 Les Espeyroux</t>
  </si>
  <si>
    <t xml:space="preserve"> D904</t>
  </si>
  <si>
    <t>Muret le Château</t>
  </si>
  <si>
    <t>D904</t>
  </si>
  <si>
    <t>Inter D904 VC  (Malet)</t>
  </si>
  <si>
    <t>Inter VC  D20 D22</t>
  </si>
  <si>
    <r>
      <t xml:space="preserve">Estaing 
</t>
    </r>
    <r>
      <rPr>
        <b/>
        <sz val="8"/>
        <color indexed="17"/>
        <rFont val="Arial"/>
        <family val="2"/>
      </rPr>
      <t>(Un des plus beaux villages de France)</t>
    </r>
  </si>
  <si>
    <t>Inter D22 D655</t>
  </si>
  <si>
    <t>D655</t>
  </si>
  <si>
    <t>Le Monastère</t>
  </si>
  <si>
    <t>Inter D655 D644</t>
  </si>
  <si>
    <t>D644</t>
  </si>
  <si>
    <t>Le Nayrac</t>
  </si>
  <si>
    <t>D97</t>
  </si>
  <si>
    <t xml:space="preserve">Inter D42 D97 </t>
  </si>
  <si>
    <t>Inter D599  D97</t>
  </si>
  <si>
    <t>St Amans des Cots</t>
  </si>
  <si>
    <t>Montézic</t>
  </si>
  <si>
    <t>Vallon</t>
  </si>
  <si>
    <t>Lacroix Barrez</t>
  </si>
  <si>
    <t>MUR DE BARREZ</t>
  </si>
  <si>
    <t>10ème Etape</t>
  </si>
  <si>
    <t xml:space="preserve"> MUR DE BARREZ (12) -   AMBERT (63)</t>
  </si>
  <si>
    <t>MUR-DE-BARREZ</t>
  </si>
  <si>
    <t>D900</t>
  </si>
  <si>
    <t>Brommat</t>
  </si>
  <si>
    <t>Thérondels</t>
  </si>
  <si>
    <t>D236</t>
  </si>
  <si>
    <t>15 - CANTAL</t>
  </si>
  <si>
    <t xml:space="preserve">Billiez  D990 </t>
  </si>
  <si>
    <t>D990</t>
  </si>
  <si>
    <t>Saint Martin sous Vigouroux</t>
  </si>
  <si>
    <t>Pierrefort</t>
  </si>
  <si>
    <t>Gourdièges  D990</t>
  </si>
  <si>
    <t>Inter D990 D921 D 110</t>
  </si>
  <si>
    <t>Sériers</t>
  </si>
  <si>
    <t>Villedieu D210</t>
  </si>
  <si>
    <t>D210</t>
  </si>
  <si>
    <t>Grisols VC</t>
  </si>
  <si>
    <t>Inter VC D 250</t>
  </si>
  <si>
    <t>Saint Georges</t>
  </si>
  <si>
    <t>Inter D250  D909 VC</t>
  </si>
  <si>
    <t>Inter VC D990</t>
  </si>
  <si>
    <t>Inter D50 D 990</t>
  </si>
  <si>
    <t>Inter D423 D 990</t>
  </si>
  <si>
    <t>Sistrières</t>
  </si>
  <si>
    <t>Védrines saint Loup</t>
  </si>
  <si>
    <t>Inter D590 D 990 D602</t>
  </si>
  <si>
    <t>D602</t>
  </si>
  <si>
    <t>Inter D701 D602</t>
  </si>
  <si>
    <t>43 - HAUTE LOIRE</t>
  </si>
  <si>
    <t>Chastel</t>
  </si>
  <si>
    <t>Inter D16 D4 Cronce</t>
  </si>
  <si>
    <t>Inter D646 D4</t>
  </si>
  <si>
    <t>Saint Cirgues</t>
  </si>
  <si>
    <t>D585</t>
  </si>
  <si>
    <r>
      <t xml:space="preserve">Lavoûte-Chilhac 
</t>
    </r>
    <r>
      <rPr>
        <b/>
        <sz val="8"/>
        <color indexed="17"/>
        <rFont val="Arial"/>
        <family val="2"/>
      </rPr>
      <t>(Un des plus beaux villages de France)</t>
    </r>
  </si>
  <si>
    <t>Chihac</t>
  </si>
  <si>
    <t>Inter D4 D21</t>
  </si>
  <si>
    <t xml:space="preserve">D21 </t>
  </si>
  <si>
    <t>Cerzat</t>
  </si>
  <si>
    <t>D21</t>
  </si>
  <si>
    <t>Inter D56 D22</t>
  </si>
  <si>
    <t>ST GEORGES D'AURAC</t>
  </si>
  <si>
    <t>Brequeuille</t>
  </si>
  <si>
    <t>Ste Marguerite</t>
  </si>
  <si>
    <t>Ste Pal de Senouires</t>
  </si>
  <si>
    <t>Clersange</t>
  </si>
  <si>
    <t>Inter D20 D4</t>
  </si>
  <si>
    <t>La Chaise Dieu</t>
  </si>
  <si>
    <t>D906</t>
  </si>
  <si>
    <t>Inter D906 D907</t>
  </si>
  <si>
    <t>D907</t>
  </si>
  <si>
    <t>63 - PUY DE DOME</t>
  </si>
  <si>
    <t>inter D38 D907</t>
  </si>
  <si>
    <t>Arlanc</t>
  </si>
  <si>
    <t>Beurières</t>
  </si>
  <si>
    <t>Chaumont le Bourg</t>
  </si>
  <si>
    <t>Chandernolles</t>
  </si>
  <si>
    <t>AMBERT</t>
  </si>
  <si>
    <t>11ème Etape</t>
  </si>
  <si>
    <t xml:space="preserve"> AMBERT (63) -  BOURBON L'ARCHAMBAULT (03)</t>
  </si>
  <si>
    <t>D996</t>
  </si>
  <si>
    <t>Inter D 996 D65</t>
  </si>
  <si>
    <t>D65</t>
  </si>
  <si>
    <t>Saint Pardoux</t>
  </si>
  <si>
    <t>Bertignat</t>
  </si>
  <si>
    <t>La Chapelle Agnon</t>
  </si>
  <si>
    <t>CUNLHAT</t>
  </si>
  <si>
    <t>Domaize</t>
  </si>
  <si>
    <t>Inter D65 D304</t>
  </si>
  <si>
    <t>D304</t>
  </si>
  <si>
    <t>COURPIERE D152</t>
  </si>
  <si>
    <t>Sermentizon</t>
  </si>
  <si>
    <t>D44</t>
  </si>
  <si>
    <t>Inter D44 D223</t>
  </si>
  <si>
    <t>D223</t>
  </si>
  <si>
    <t>Inter D4 D223</t>
  </si>
  <si>
    <t>Inter D212 D223</t>
  </si>
  <si>
    <t>LEZOUX</t>
  </si>
  <si>
    <t>Bulhon</t>
  </si>
  <si>
    <t>Crevant Laveine</t>
  </si>
  <si>
    <t>MARINGUES</t>
  </si>
  <si>
    <t>D1093</t>
  </si>
  <si>
    <t>St Denis Combarnazat</t>
  </si>
  <si>
    <t>Barnazat</t>
  </si>
  <si>
    <t>Inter D1093 D63</t>
  </si>
  <si>
    <t>D63</t>
  </si>
  <si>
    <t>Villeneuve le Cerf</t>
  </si>
  <si>
    <t>Bas et Lezat                D63 puis</t>
  </si>
  <si>
    <t>D93</t>
  </si>
  <si>
    <t>Effiat D984</t>
  </si>
  <si>
    <t>D984</t>
  </si>
  <si>
    <t>AIGUEPERSE</t>
  </si>
  <si>
    <t>D439</t>
  </si>
  <si>
    <t>Vensat</t>
  </si>
  <si>
    <t>Inter D93 D22</t>
  </si>
  <si>
    <t>03 - ALLIER</t>
  </si>
  <si>
    <t>D132</t>
  </si>
  <si>
    <t>St Priese d'Andelot</t>
  </si>
  <si>
    <t>Inter D132 D2009</t>
  </si>
  <si>
    <t>D2009</t>
  </si>
  <si>
    <t>GANNAT</t>
  </si>
  <si>
    <t>Mazerier</t>
  </si>
  <si>
    <t>St Bonnet de Rochefort</t>
  </si>
  <si>
    <t>D483</t>
  </si>
  <si>
    <t>Inter D483 D35</t>
  </si>
  <si>
    <r>
      <t xml:space="preserve">Charroux 
</t>
    </r>
    <r>
      <rPr>
        <b/>
        <sz val="8"/>
        <color indexed="17"/>
        <rFont val="Arial"/>
        <family val="2"/>
      </rPr>
      <t>(Un des plus beaux villages de France)</t>
    </r>
  </si>
  <si>
    <t>D183</t>
  </si>
  <si>
    <t>Inter D183 D42</t>
  </si>
  <si>
    <t>CHANTELLE</t>
  </si>
  <si>
    <t>Chantelle la Vieille</t>
  </si>
  <si>
    <t>Monestier</t>
  </si>
  <si>
    <t xml:space="preserve">D22 </t>
  </si>
  <si>
    <t>Inter D46 D22 (près de Voussac)</t>
  </si>
  <si>
    <t>D945</t>
  </si>
  <si>
    <t>Le MONTET</t>
  </si>
  <si>
    <t>Tronget</t>
  </si>
  <si>
    <t>Melliers</t>
  </si>
  <si>
    <t>Inter D18 D11 D106</t>
  </si>
  <si>
    <t>Inter  D106 D293</t>
  </si>
  <si>
    <t>D293</t>
  </si>
  <si>
    <t>Inter D293 D134</t>
  </si>
  <si>
    <t>BOURBON L'ARCHAMBAULT</t>
  </si>
  <si>
    <t>12ème Etape</t>
  </si>
  <si>
    <t>BOURBON L'ARCHAMBAULT (03) - ROMORANTIN LANTHENAY (41)</t>
  </si>
  <si>
    <t>Saint Plaisir</t>
  </si>
  <si>
    <t>Inter D17 D14</t>
  </si>
  <si>
    <t>Couleuvre</t>
  </si>
  <si>
    <t>Inter D978A D14</t>
  </si>
  <si>
    <t>Valigny</t>
  </si>
  <si>
    <t>D64</t>
  </si>
  <si>
    <t>Bardais</t>
  </si>
  <si>
    <t>Ainay le Château</t>
  </si>
  <si>
    <t>D953</t>
  </si>
  <si>
    <t>18 - CHER</t>
  </si>
  <si>
    <t>Inter D951 D953 (Laugère)</t>
  </si>
  <si>
    <t>Le Pondy</t>
  </si>
  <si>
    <t>Thaumiers</t>
  </si>
  <si>
    <t>Dun sur Auron</t>
  </si>
  <si>
    <t>St Germain des Bois</t>
  </si>
  <si>
    <t>Levet</t>
  </si>
  <si>
    <t>D88</t>
  </si>
  <si>
    <t>Arçay</t>
  </si>
  <si>
    <t>Inter D88 D35</t>
  </si>
  <si>
    <t>Inter D35 D88</t>
  </si>
  <si>
    <t>Chanteloup</t>
  </si>
  <si>
    <t>Lunery</t>
  </si>
  <si>
    <t>Inter D88 D87</t>
  </si>
  <si>
    <t>D87</t>
  </si>
  <si>
    <t>L'Echalusse</t>
  </si>
  <si>
    <t>D99</t>
  </si>
  <si>
    <t>Le Grand Mailleray</t>
  </si>
  <si>
    <t>D99E</t>
  </si>
  <si>
    <t>Saint Ambroix</t>
  </si>
  <si>
    <t>ISSOUDUN</t>
  </si>
  <si>
    <t>D16</t>
  </si>
  <si>
    <t>Les Bordes</t>
  </si>
  <si>
    <t>Paudy</t>
  </si>
  <si>
    <t>Giroux</t>
  </si>
  <si>
    <t>Inter D16 D2</t>
  </si>
  <si>
    <t>Vatan</t>
  </si>
  <si>
    <t>D922</t>
  </si>
  <si>
    <t>Graçay</t>
  </si>
  <si>
    <t>Genouilly</t>
  </si>
  <si>
    <t>Inter D19 D19E</t>
  </si>
  <si>
    <t>D19E</t>
  </si>
  <si>
    <t>St Georges sur la Prée</t>
  </si>
  <si>
    <t>D90</t>
  </si>
  <si>
    <t>41 - LOIR ET CHER</t>
  </si>
  <si>
    <t>D51</t>
  </si>
  <si>
    <t>Inter D51 D37</t>
  </si>
  <si>
    <t>Maray</t>
  </si>
  <si>
    <t>Mennetou sur Cher</t>
  </si>
  <si>
    <t xml:space="preserve">inter D76 D123 </t>
  </si>
  <si>
    <t>inter D123 D75</t>
  </si>
  <si>
    <t>ROMORANTIN LANTHENAY</t>
  </si>
  <si>
    <t>13ème Etape</t>
  </si>
  <si>
    <t>ROMORANTIN LANTHENAY (41) - LAVARE (72)</t>
  </si>
  <si>
    <t>Veillens</t>
  </si>
  <si>
    <t>Courmemin</t>
  </si>
  <si>
    <t>Fontaines en Sologne</t>
  </si>
  <si>
    <t>Bracieux</t>
  </si>
  <si>
    <t>D112</t>
  </si>
  <si>
    <r>
      <t xml:space="preserve">Chambord </t>
    </r>
    <r>
      <rPr>
        <b/>
        <sz val="10"/>
        <color indexed="17"/>
        <rFont val="Arial"/>
        <family val="2"/>
      </rPr>
      <t>(Château Renaissance)</t>
    </r>
  </si>
  <si>
    <t>Inter D112B D112</t>
  </si>
  <si>
    <t>Muides sur Loire</t>
  </si>
  <si>
    <t>Mer</t>
  </si>
  <si>
    <t>Villexanton</t>
  </si>
  <si>
    <t>D50</t>
  </si>
  <si>
    <t>Bourrichard</t>
  </si>
  <si>
    <t>MARCHENOIR</t>
  </si>
  <si>
    <t>D917</t>
  </si>
  <si>
    <t>St Léonard en Beauce</t>
  </si>
  <si>
    <t>Oucques</t>
  </si>
  <si>
    <t>Epiais</t>
  </si>
  <si>
    <t>Villetrun</t>
  </si>
  <si>
    <t>Coulommiers la Tour</t>
  </si>
  <si>
    <r>
      <t xml:space="preserve">Vendôme </t>
    </r>
    <r>
      <rPr>
        <b/>
        <sz val="10"/>
        <color indexed="17"/>
        <rFont val="Arial"/>
        <family val="2"/>
      </rPr>
      <t>(Château médiéval)</t>
    </r>
  </si>
  <si>
    <t>Villaria</t>
  </si>
  <si>
    <t>Saint Rimay Inter D917 D168</t>
  </si>
  <si>
    <t>Villavard</t>
  </si>
  <si>
    <t>D168</t>
  </si>
  <si>
    <r>
      <t xml:space="preserve">Lavardin 
</t>
    </r>
    <r>
      <rPr>
        <b/>
        <sz val="8"/>
        <color indexed="17"/>
        <rFont val="Arial"/>
        <family val="2"/>
      </rPr>
      <t>(Un des plus beaux villages de France)</t>
    </r>
  </si>
  <si>
    <t>D108</t>
  </si>
  <si>
    <t>Savigny sur Braye</t>
  </si>
  <si>
    <t>Sargé sur Bray</t>
  </si>
  <si>
    <t>Cormenon</t>
  </si>
  <si>
    <t>MONDOUBLEAU</t>
  </si>
  <si>
    <t>La Chapelle Vicomtesse</t>
  </si>
  <si>
    <t>D40</t>
  </si>
  <si>
    <t>Boursay</t>
  </si>
  <si>
    <t>Saint Agil</t>
  </si>
  <si>
    <t>Souday</t>
  </si>
  <si>
    <t>Inter D117 D117A</t>
  </si>
  <si>
    <t>D117A</t>
  </si>
  <si>
    <t>72 - SARTHE</t>
  </si>
  <si>
    <t>D211</t>
  </si>
  <si>
    <t>Vibraye</t>
  </si>
  <si>
    <t>LAVARE</t>
  </si>
  <si>
    <t>14ème Etape</t>
  </si>
  <si>
    <t xml:space="preserve"> LAVARE (72) - BERNAY (27)</t>
  </si>
  <si>
    <t>D98</t>
  </si>
  <si>
    <t>Saint Maixent</t>
  </si>
  <si>
    <t>Cherré</t>
  </si>
  <si>
    <t>LA FERTE BERNARD</t>
  </si>
  <si>
    <t>D153</t>
  </si>
  <si>
    <t>Cherreau</t>
  </si>
  <si>
    <t>61 - ORNE</t>
  </si>
  <si>
    <t>D136</t>
  </si>
  <si>
    <t>Ceton</t>
  </si>
  <si>
    <t>D107</t>
  </si>
  <si>
    <t>LE THUEIL</t>
  </si>
  <si>
    <t>Le Rouge</t>
  </si>
  <si>
    <t>St Agnan sur Erre</t>
  </si>
  <si>
    <t>D634</t>
  </si>
  <si>
    <t>Préaux du Perche</t>
  </si>
  <si>
    <t>Inter D955 D9</t>
  </si>
  <si>
    <t>Nocé</t>
  </si>
  <si>
    <t>Colonard-Corubert</t>
  </si>
  <si>
    <t>Mauves sur Huisne</t>
  </si>
  <si>
    <t>Inter D10 D9</t>
  </si>
  <si>
    <t>MORTAGNE AU PERCHE</t>
  </si>
  <si>
    <t>D930</t>
  </si>
  <si>
    <t>Inter D930 D205</t>
  </si>
  <si>
    <t>D205</t>
  </si>
  <si>
    <t>St Hilaire-le-Châtel</t>
  </si>
  <si>
    <t>Sainte Céronne lès Mortagne</t>
  </si>
  <si>
    <t>Soligny-la-Trappe</t>
  </si>
  <si>
    <t>D32</t>
  </si>
  <si>
    <t>MOULINS-LA-MARCHE</t>
  </si>
  <si>
    <t>La Ferrière au Doyen</t>
  </si>
  <si>
    <t>Auguaise</t>
  </si>
  <si>
    <t>Inter D3 D298</t>
  </si>
  <si>
    <t>D298</t>
  </si>
  <si>
    <t>Brethel</t>
  </si>
  <si>
    <t>Aube</t>
  </si>
  <si>
    <t>D671</t>
  </si>
  <si>
    <t>Inter D671 D220 (Corru)</t>
  </si>
  <si>
    <t>D220</t>
  </si>
  <si>
    <t>Beaufai  Inter D220 D252</t>
  </si>
  <si>
    <t>D252</t>
  </si>
  <si>
    <t>La Ferté-Frênel</t>
  </si>
  <si>
    <t>D352</t>
  </si>
  <si>
    <t>Inter D352 VC 28</t>
  </si>
  <si>
    <t>VC28</t>
  </si>
  <si>
    <t>27 - EURE</t>
  </si>
  <si>
    <t>D45</t>
  </si>
  <si>
    <t>Mesnil-Rousset</t>
  </si>
  <si>
    <t>La Haye St Sylvestre</t>
  </si>
  <si>
    <t>Inter D45 D25</t>
  </si>
  <si>
    <t xml:space="preserve">D25 </t>
  </si>
  <si>
    <t>La Barre en Ouche</t>
  </si>
  <si>
    <t>D833</t>
  </si>
  <si>
    <t>Epinay</t>
  </si>
  <si>
    <t>Landepéreuse</t>
  </si>
  <si>
    <t>Livet en  Ouche</t>
  </si>
  <si>
    <t>Inter D42 D833 Sy Aubin le Verteux</t>
  </si>
  <si>
    <t>Inter D833 D140</t>
  </si>
  <si>
    <t>D140</t>
  </si>
  <si>
    <t>BERNAY</t>
  </si>
  <si>
    <t>24è Tour</t>
  </si>
  <si>
    <t>14 au 28  juillet 2012</t>
  </si>
  <si>
    <t>1/2 ETAPE</t>
  </si>
  <si>
    <t>N°</t>
  </si>
  <si>
    <t>ETAPE</t>
  </si>
  <si>
    <t>CP</t>
  </si>
  <si>
    <t>Départ</t>
  </si>
  <si>
    <t>Commune</t>
  </si>
  <si>
    <t>CHATILLON sur INDRE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</si>
  <si>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</si>
  <si>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</si>
  <si>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</si>
  <si>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</si>
  <si>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</si>
  <si>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</si>
  <si>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</si>
  <si>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</si>
  <si>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</si>
  <si>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>10e</t>
  </si>
  <si>
    <t>11e</t>
  </si>
  <si>
    <t>12e</t>
  </si>
  <si>
    <t>13e</t>
  </si>
  <si>
    <t>14e</t>
  </si>
  <si>
    <t>Petit déjeuner à partir du KM</t>
  </si>
  <si>
    <t>1/2Moitiée de la 1ère demie étape</t>
  </si>
  <si>
    <t>KM</t>
  </si>
  <si>
    <t xml:space="preserve">départ de </t>
  </si>
  <si>
    <t>Départements traversés</t>
  </si>
  <si>
    <t>03</t>
  </si>
  <si>
    <t xml:space="preserve"> ALLIER</t>
  </si>
  <si>
    <t>09</t>
  </si>
  <si>
    <t>ARIEGE</t>
  </si>
  <si>
    <t xml:space="preserve"> AVEYRON</t>
  </si>
  <si>
    <t xml:space="preserve"> CANTAL</t>
  </si>
  <si>
    <t xml:space="preserve"> CHARENTE</t>
  </si>
  <si>
    <t xml:space="preserve"> CHARENTE MARITIME</t>
  </si>
  <si>
    <t>CHER</t>
  </si>
  <si>
    <t xml:space="preserve"> EURE</t>
  </si>
  <si>
    <t xml:space="preserve"> HAUTE GARONNE</t>
  </si>
  <si>
    <t>GERS</t>
  </si>
  <si>
    <t xml:space="preserve"> GIRONDE</t>
  </si>
  <si>
    <t xml:space="preserve"> INDRE</t>
  </si>
  <si>
    <t xml:space="preserve"> INDRE ET LOIRE</t>
  </si>
  <si>
    <t xml:space="preserve"> LANDES</t>
  </si>
  <si>
    <t>LOIR ET CHER</t>
  </si>
  <si>
    <t xml:space="preserve"> HAUTE LOIRE</t>
  </si>
  <si>
    <t>LOT</t>
  </si>
  <si>
    <t xml:space="preserve"> LOT ET GARONNE</t>
  </si>
  <si>
    <t>ORNE</t>
  </si>
  <si>
    <t>PUY DE DOME</t>
  </si>
  <si>
    <t>PYRENEES ATLANTIQUES</t>
  </si>
  <si>
    <t>HAUTES PYRENEES</t>
  </si>
  <si>
    <t xml:space="preserve"> SARTHE</t>
  </si>
  <si>
    <t xml:space="preserve"> DEUX SEVRES</t>
  </si>
  <si>
    <t>TARN</t>
  </si>
  <si>
    <t>TARN ET GARONNE</t>
  </si>
  <si>
    <t>VIENNE</t>
  </si>
  <si>
    <t>De</t>
  </si>
  <si>
    <t>DEP</t>
  </si>
  <si>
    <t>PREF1</t>
  </si>
  <si>
    <t>ADRESSE1</t>
  </si>
  <si>
    <t>ADRESSE2</t>
  </si>
  <si>
    <t>VILLE</t>
  </si>
  <si>
    <t>de l'</t>
  </si>
  <si>
    <t>Préfecture</t>
  </si>
  <si>
    <t>2 rue Michel de l´Hospital</t>
  </si>
  <si>
    <t>BP 1649</t>
  </si>
  <si>
    <t>03016</t>
  </si>
  <si>
    <t>MOULINS</t>
  </si>
  <si>
    <t>Cedex</t>
  </si>
  <si>
    <t>2 rue de la Préfecture</t>
  </si>
  <si>
    <t>BP 87</t>
  </si>
  <si>
    <t>09007</t>
  </si>
  <si>
    <t>FOIX</t>
  </si>
  <si>
    <t>Place Charles de Gaulle</t>
  </si>
  <si>
    <t xml:space="preserve">RODEZ </t>
  </si>
  <si>
    <t>du</t>
  </si>
  <si>
    <t>Place de la Préfecture</t>
  </si>
  <si>
    <t>BP 529</t>
  </si>
  <si>
    <t>AURILLAC</t>
  </si>
  <si>
    <t>de la</t>
  </si>
  <si>
    <t>7-9 rue de la Préfecture</t>
  </si>
  <si>
    <t>ANGOULEME</t>
  </si>
  <si>
    <t>38 rue Réaumur</t>
  </si>
  <si>
    <t>LA ROCHELLE</t>
  </si>
  <si>
    <t>Cedex 01</t>
  </si>
  <si>
    <t>Place Marcel Plaisant</t>
  </si>
  <si>
    <t>BOURGES</t>
  </si>
  <si>
    <t>Boulevard Georges Chauvin</t>
  </si>
  <si>
    <t xml:space="preserve">EVREUX </t>
  </si>
  <si>
    <t>1 place Saint-Etienne</t>
  </si>
  <si>
    <t>TOULOUSE</t>
  </si>
  <si>
    <t>Cedex 9</t>
  </si>
  <si>
    <t xml:space="preserve">3 place du Préfet Claude Erignac </t>
  </si>
  <si>
    <t>BP 322</t>
  </si>
  <si>
    <t xml:space="preserve">AUCH </t>
  </si>
  <si>
    <t>Esplanade Charles de Gaulle</t>
  </si>
  <si>
    <t>BP 323</t>
  </si>
  <si>
    <t xml:space="preserve">BORDEAUX </t>
  </si>
  <si>
    <t>Place de la Victoire  et des Alliés</t>
  </si>
  <si>
    <t>BP 324</t>
  </si>
  <si>
    <t xml:space="preserve">CHATEAUROUX </t>
  </si>
  <si>
    <t>15 rue Bernard Palissy</t>
  </si>
  <si>
    <t>BP 325</t>
  </si>
  <si>
    <t xml:space="preserve">TOURS </t>
  </si>
  <si>
    <t>des</t>
  </si>
  <si>
    <t>24-26 rue Victor Hugo</t>
  </si>
  <si>
    <t xml:space="preserve">MONT-DE-MARSAN </t>
  </si>
  <si>
    <t>1 place de la République</t>
  </si>
  <si>
    <t>BLOIS</t>
  </si>
  <si>
    <t>6 avenue du Général de Gaulle</t>
  </si>
  <si>
    <t>CS 40321</t>
  </si>
  <si>
    <t xml:space="preserve">LE PUY-EN-VELAY </t>
  </si>
  <si>
    <t>Place Jean-Jacques Chapou</t>
  </si>
  <si>
    <t xml:space="preserve">CAHORS </t>
  </si>
  <si>
    <t>Place de Verdun</t>
  </si>
  <si>
    <t xml:space="preserve">AGEN </t>
  </si>
  <si>
    <t>39 rue Saint-Blaise</t>
  </si>
  <si>
    <t xml:space="preserve">ALENCON </t>
  </si>
  <si>
    <t>18 boulevard Desaix</t>
  </si>
  <si>
    <t>CLERMONT-FERRAND</t>
  </si>
  <si>
    <t>2 rue Maréchal Joffre</t>
  </si>
  <si>
    <t>PAU</t>
  </si>
  <si>
    <t>BP 1350</t>
  </si>
  <si>
    <t xml:space="preserve">TARBES </t>
  </si>
  <si>
    <t>Place Aristide Briand</t>
  </si>
  <si>
    <t>LE MANS</t>
  </si>
  <si>
    <t>4 rue du Guesclin</t>
  </si>
  <si>
    <t>BP 522</t>
  </si>
  <si>
    <t xml:space="preserve">NIORT </t>
  </si>
  <si>
    <t>ALBI</t>
  </si>
  <si>
    <t>2 allée de l'Empereur</t>
  </si>
  <si>
    <t>BP 779</t>
  </si>
  <si>
    <t>MONTAUBAN</t>
  </si>
  <si>
    <t>7 place Aristide Briand</t>
  </si>
  <si>
    <t>BP 589</t>
  </si>
  <si>
    <t xml:space="preserve">POITIERS </t>
  </si>
  <si>
    <t>Liste des départements traversés</t>
  </si>
  <si>
    <t xml:space="preserve">Département </t>
  </si>
  <si>
    <t>N</t>
  </si>
  <si>
    <t>DE</t>
  </si>
  <si>
    <t>DPT</t>
  </si>
  <si>
    <t>E1</t>
  </si>
  <si>
    <t>ET1</t>
  </si>
  <si>
    <t>E2</t>
  </si>
  <si>
    <t>ET2</t>
  </si>
  <si>
    <t>E3</t>
  </si>
  <si>
    <t>ET3</t>
  </si>
  <si>
    <t>E4</t>
  </si>
  <si>
    <t>ET4</t>
  </si>
  <si>
    <t>Allons  VC</t>
  </si>
  <si>
    <t>Etape</t>
  </si>
  <si>
    <t>Carte</t>
  </si>
  <si>
    <t>Prologue</t>
  </si>
  <si>
    <t>11B</t>
  </si>
  <si>
    <t>11C</t>
  </si>
  <si>
    <t>12A</t>
  </si>
  <si>
    <t>7A</t>
  </si>
  <si>
    <t>7B</t>
  </si>
  <si>
    <t>9A</t>
  </si>
  <si>
    <t>9B</t>
  </si>
  <si>
    <t>9C</t>
  </si>
  <si>
    <t>10A</t>
  </si>
  <si>
    <t>10B</t>
  </si>
  <si>
    <t>DETAIL</t>
  </si>
  <si>
    <t>2B</t>
  </si>
  <si>
    <t>2A</t>
  </si>
  <si>
    <t>2C</t>
  </si>
  <si>
    <t>12B</t>
  </si>
  <si>
    <t>12C</t>
  </si>
  <si>
    <t>14C</t>
  </si>
  <si>
    <t>ARRIVEE</t>
  </si>
  <si>
    <t>7C</t>
  </si>
  <si>
    <t>8A</t>
  </si>
  <si>
    <t>PROLOGUE</t>
  </si>
  <si>
    <t>1A</t>
  </si>
  <si>
    <t>3C</t>
  </si>
  <si>
    <t>4A</t>
  </si>
  <si>
    <t>13A</t>
  </si>
  <si>
    <t>13B</t>
  </si>
  <si>
    <t>13C</t>
  </si>
  <si>
    <t>10C</t>
  </si>
  <si>
    <t>14A</t>
  </si>
  <si>
    <t>14B</t>
  </si>
  <si>
    <t>4B</t>
  </si>
  <si>
    <t>5A</t>
  </si>
  <si>
    <t>5B</t>
  </si>
  <si>
    <t>6A</t>
  </si>
  <si>
    <t>6B</t>
  </si>
  <si>
    <t>Inter VC  D933</t>
  </si>
  <si>
    <t>MONTOIRE sur le Loir</t>
  </si>
  <si>
    <t>3A</t>
  </si>
  <si>
    <t>11A</t>
  </si>
  <si>
    <t>1C</t>
  </si>
  <si>
    <t>8B</t>
  </si>
  <si>
    <t>1B</t>
  </si>
  <si>
    <t>3B</t>
  </si>
  <si>
    <t xml:space="preserve">CHATILLON SUR INDRE (36) </t>
  </si>
  <si>
    <t>Depart Piscine</t>
  </si>
  <si>
    <t>Rue de l'Indre Haut</t>
  </si>
  <si>
    <t>Rue des trois Bécasses</t>
  </si>
  <si>
    <t>Rue des Jardins</t>
  </si>
  <si>
    <t>Rue du Bourg Neuf</t>
  </si>
  <si>
    <t>Rue maurice Delaveau</t>
  </si>
  <si>
    <t>Rue du Portail</t>
  </si>
  <si>
    <t>Rue du Murier</t>
  </si>
  <si>
    <t>Rue du Nord</t>
  </si>
  <si>
    <t>Rue Isorée</t>
  </si>
  <si>
    <t>Rue Grande</t>
  </si>
  <si>
    <t>Rue Robert Trochet</t>
  </si>
  <si>
    <t>Rue de l'Indre</t>
  </si>
  <si>
    <t>Place de la Libération</t>
  </si>
  <si>
    <t>Rue Marguerite Bourbon</t>
  </si>
  <si>
    <t>Rue de Savoie</t>
  </si>
  <si>
    <t>Rue du Pré de Foire</t>
  </si>
  <si>
    <t>Rue du Champs de foire</t>
  </si>
  <si>
    <t xml:space="preserve">2ème Tour </t>
  </si>
  <si>
    <t>3ème Tour</t>
  </si>
  <si>
    <t>Arrivée</t>
  </si>
  <si>
    <t>DP</t>
  </si>
  <si>
    <t>CE</t>
  </si>
  <si>
    <t>Inter D947 D27</t>
  </si>
  <si>
    <t>D5</t>
  </si>
  <si>
    <t>C2</t>
  </si>
  <si>
    <t>C1</t>
  </si>
  <si>
    <t>C3</t>
  </si>
  <si>
    <t>C4</t>
  </si>
  <si>
    <t>C5</t>
  </si>
  <si>
    <t>Inter D31 D946</t>
  </si>
  <si>
    <t>Deux Chaises D231</t>
  </si>
  <si>
    <t>Inter  D231 D1</t>
  </si>
  <si>
    <t>Inter  D945 D106</t>
  </si>
  <si>
    <t>Inter  D136 D106</t>
  </si>
  <si>
    <t xml:space="preserve">Cazals           D115    </t>
  </si>
  <si>
    <t>Saint Antoine Noble Val D958</t>
  </si>
  <si>
    <t>D958</t>
  </si>
  <si>
    <t>D926</t>
  </si>
  <si>
    <t>Septfonds D926</t>
  </si>
  <si>
    <t>Inter D958 D5</t>
  </si>
  <si>
    <t>Inter D5  D926</t>
  </si>
  <si>
    <t>Inter D14 D18</t>
  </si>
  <si>
    <t>Inter D999 D18</t>
  </si>
  <si>
    <t>Inter D18 D32</t>
  </si>
  <si>
    <t xml:space="preserve">Inter D13  D921 </t>
  </si>
  <si>
    <t>Inter D921 D12</t>
  </si>
  <si>
    <t>Inter D212 D737</t>
  </si>
  <si>
    <t>D737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</si>
</sst>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mm\ yyyy"/>
    <numFmt numFmtId="166" formatCode="dddd\ dd\ mm\ yyyy"/>
    <numFmt numFmtId="167" formatCode="00000"/>
    <numFmt numFmtId="168" formatCode="dddd&quot;, &quot;mmmm\ dd&quot;, &quot;yyyy"/>
    <numFmt numFmtId="169" formatCode="dd\-mmmm\-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color indexed="57"/>
      <name val="Arial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0" borderId="2" applyNumberFormat="0" applyFill="0" applyAlignment="0" applyProtection="0"/>
    <xf numFmtId="0" fontId="0" fillId="18" borderId="3" applyNumberFormat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5" borderId="0" applyNumberFormat="0" applyBorder="0" applyAlignment="0" applyProtection="0"/>
    <xf numFmtId="9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0" fillId="20" borderId="9" applyNumberFormat="0" applyAlignment="0" applyProtection="0"/>
  </cellStyleXfs>
  <cellXfs count="352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1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center"/>
    </xf>
    <xf numFmtId="21" fontId="8" fillId="0" borderId="12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Alignment="1">
      <alignment/>
    </xf>
    <xf numFmtId="164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20" xfId="0" applyFont="1" applyBorder="1" applyAlignment="1">
      <alignment/>
    </xf>
    <xf numFmtId="20" fontId="8" fillId="0" borderId="2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20" fontId="4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0" fillId="0" borderId="20" xfId="0" applyNumberForma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left" inden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 indent="1"/>
    </xf>
    <xf numFmtId="0" fontId="0" fillId="0" borderId="20" xfId="0" applyBorder="1" applyAlignment="1">
      <alignment horizontal="left" indent="1"/>
    </xf>
    <xf numFmtId="164" fontId="26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164" fontId="27" fillId="0" borderId="20" xfId="0" applyNumberFormat="1" applyFont="1" applyFill="1" applyBorder="1" applyAlignment="1">
      <alignment horizontal="center" vertical="center" wrapText="1"/>
    </xf>
    <xf numFmtId="20" fontId="21" fillId="0" borderId="2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21" fontId="4" fillId="0" borderId="0" xfId="0" applyNumberFormat="1" applyFont="1" applyFill="1" applyAlignment="1">
      <alignment horizontal="left"/>
    </xf>
    <xf numFmtId="164" fontId="4" fillId="0" borderId="13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center"/>
    </xf>
    <xf numFmtId="20" fontId="4" fillId="0" borderId="0" xfId="0" applyNumberFormat="1" applyFont="1" applyFill="1" applyBorder="1" applyAlignment="1">
      <alignment horizontal="right" vertical="center"/>
    </xf>
    <xf numFmtId="21" fontId="4" fillId="0" borderId="0" xfId="0" applyNumberFormat="1" applyFont="1" applyFill="1" applyAlignment="1">
      <alignment vertical="center"/>
    </xf>
    <xf numFmtId="0" fontId="21" fillId="0" borderId="2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1" fontId="28" fillId="0" borderId="0" xfId="0" applyNumberFormat="1" applyFont="1" applyFill="1" applyBorder="1" applyAlignment="1">
      <alignment horizontal="right"/>
    </xf>
    <xf numFmtId="21" fontId="28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/>
    </xf>
    <xf numFmtId="21" fontId="8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21" fillId="0" borderId="2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21" fontId="8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center" vertical="center" wrapText="1"/>
    </xf>
    <xf numFmtId="2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21" fontId="4" fillId="0" borderId="0" xfId="0" applyNumberFormat="1" applyFont="1" applyFill="1" applyAlignment="1">
      <alignment horizontal="right"/>
    </xf>
    <xf numFmtId="21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 indent="1"/>
    </xf>
    <xf numFmtId="1" fontId="4" fillId="0" borderId="20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0" fillId="0" borderId="20" xfId="0" applyBorder="1" applyAlignment="1">
      <alignment horizontal="left" vertical="center" indent="1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164" fontId="0" fillId="0" borderId="16" xfId="0" applyNumberFormat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right"/>
    </xf>
    <xf numFmtId="20" fontId="0" fillId="0" borderId="20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0" fillId="0" borderId="0" xfId="0" applyNumberFormat="1" applyFont="1" applyFill="1" applyAlignment="1">
      <alignment vertical="center"/>
    </xf>
    <xf numFmtId="0" fontId="31" fillId="0" borderId="20" xfId="0" applyFont="1" applyBorder="1" applyAlignment="1">
      <alignment horizontal="left"/>
    </xf>
    <xf numFmtId="0" fontId="0" fillId="0" borderId="0" xfId="0" applyFont="1" applyFill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21" fontId="21" fillId="0" borderId="0" xfId="0" applyNumberFormat="1" applyFont="1" applyFill="1" applyBorder="1" applyAlignment="1">
      <alignment horizontal="center"/>
    </xf>
    <xf numFmtId="21" fontId="21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164" fontId="4" fillId="0" borderId="22" xfId="0" applyNumberFormat="1" applyFont="1" applyFill="1" applyBorder="1" applyAlignment="1">
      <alignment horizontal="center"/>
    </xf>
    <xf numFmtId="21" fontId="8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 horizontal="left" indent="1"/>
    </xf>
    <xf numFmtId="0" fontId="0" fillId="0" borderId="20" xfId="0" applyFont="1" applyFill="1" applyBorder="1" applyAlignment="1">
      <alignment horizontal="left" vertical="center" indent="1"/>
    </xf>
    <xf numFmtId="2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2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/>
    </xf>
    <xf numFmtId="21" fontId="4" fillId="0" borderId="13" xfId="0" applyNumberFormat="1" applyFont="1" applyFill="1" applyBorder="1" applyAlignment="1">
      <alignment/>
    </xf>
    <xf numFmtId="2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7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20" fontId="21" fillId="0" borderId="2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left"/>
    </xf>
    <xf numFmtId="164" fontId="36" fillId="0" borderId="20" xfId="0" applyNumberFormat="1" applyFont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20" fontId="21" fillId="0" borderId="0" xfId="0" applyNumberFormat="1" applyFont="1" applyBorder="1" applyAlignment="1">
      <alignment horizontal="right" vertical="center"/>
    </xf>
    <xf numFmtId="2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Border="1" applyAlignment="1">
      <alignment horizontal="right"/>
    </xf>
    <xf numFmtId="0" fontId="37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164" fontId="4" fillId="0" borderId="2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20" xfId="0" applyFont="1" applyBorder="1" applyAlignment="1">
      <alignment horizontal="left"/>
    </xf>
    <xf numFmtId="2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21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1" fontId="21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7" fontId="0" fillId="0" borderId="25" xfId="0" applyNumberForma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164" fontId="24" fillId="0" borderId="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24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left"/>
    </xf>
    <xf numFmtId="21" fontId="2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164" fontId="2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21" fontId="4" fillId="0" borderId="13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1" fontId="0" fillId="0" borderId="37" xfId="0" applyNumberFormat="1" applyBorder="1" applyAlignment="1">
      <alignment horizontal="center"/>
    </xf>
    <xf numFmtId="11" fontId="0" fillId="0" borderId="38" xfId="0" applyNumberFormat="1" applyBorder="1" applyAlignment="1">
      <alignment horizontal="center"/>
    </xf>
    <xf numFmtId="11" fontId="0" fillId="0" borderId="39" xfId="0" applyNumberForma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Comma" xfId="66"/>
    <cellStyle name="Comma [0]" xfId="67"/>
    <cellStyle name="Currency" xfId="68"/>
    <cellStyle name="Currency [0]" xfId="69"/>
    <cellStyle name="Neutre" xfId="70"/>
    <cellStyle name="Percent" xfId="71"/>
    <cellStyle name="Satisfaisant" xfId="72"/>
    <cellStyle name="Sortie" xfId="73"/>
    <cellStyle name="Texte explicatif" xfId="74"/>
    <cellStyle name="Titre" xfId="75"/>
    <cellStyle name="Titre 1" xfId="76"/>
    <cellStyle name="Titre de la feuill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0D0D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A0A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438150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276225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790575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361950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A1" sqref="A1:K1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1021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M4" s="15"/>
    </row>
    <row r="5" spans="1:14" ht="13.5" customHeight="1" thickBot="1">
      <c r="A5" s="16"/>
      <c r="B5" s="6"/>
      <c r="C5" s="17"/>
      <c r="D5" s="328" t="s">
        <v>1065</v>
      </c>
      <c r="E5" s="328"/>
      <c r="F5" s="328"/>
      <c r="G5" s="328"/>
      <c r="H5" s="16">
        <v>7.5</v>
      </c>
      <c r="I5" s="6" t="s">
        <v>7</v>
      </c>
      <c r="J5" s="6"/>
      <c r="K5" s="6"/>
      <c r="L5" s="19">
        <v>0.6875</v>
      </c>
      <c r="M5" s="20">
        <v>0.6666666666666666</v>
      </c>
      <c r="N5" s="3" t="s">
        <v>8</v>
      </c>
    </row>
    <row r="6" spans="1:14" ht="13.5" customHeight="1" thickBot="1">
      <c r="A6" s="21"/>
      <c r="B6" s="323" t="s">
        <v>7</v>
      </c>
      <c r="C6" s="32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0.4479166666666667</v>
      </c>
      <c r="M6" s="19">
        <v>0.4479166666666667</v>
      </c>
      <c r="N6" s="15" t="s">
        <v>13</v>
      </c>
    </row>
    <row r="7" spans="1:12" ht="13.5" customHeight="1" thickBo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</row>
    <row r="8" spans="1:12" ht="13.5" customHeight="1">
      <c r="A8" s="30"/>
      <c r="B8" s="31"/>
      <c r="C8" s="31"/>
      <c r="D8" s="32" t="s">
        <v>22</v>
      </c>
      <c r="E8" s="31"/>
      <c r="F8" s="31"/>
      <c r="G8" s="33"/>
      <c r="H8" s="33"/>
      <c r="I8" s="33"/>
      <c r="J8" s="33"/>
      <c r="K8" s="33"/>
      <c r="L8" s="34"/>
    </row>
    <row r="9" spans="1:13" ht="13.5" customHeight="1">
      <c r="A9" s="35">
        <v>0</v>
      </c>
      <c r="B9" s="35">
        <f>H5</f>
        <v>7.5</v>
      </c>
      <c r="C9" s="36">
        <v>0</v>
      </c>
      <c r="D9" s="37" t="s">
        <v>23</v>
      </c>
      <c r="E9" s="36"/>
      <c r="F9" s="36"/>
      <c r="G9" s="38">
        <f>$L$5</f>
        <v>0.6875</v>
      </c>
      <c r="H9" s="38">
        <f>$L$5</f>
        <v>0.6875</v>
      </c>
      <c r="I9" s="38">
        <f>$L$5</f>
        <v>0.6875</v>
      </c>
      <c r="J9" s="38">
        <f>$M$5</f>
        <v>0.6666666666666666</v>
      </c>
      <c r="K9" s="38">
        <f>$M$5</f>
        <v>0.6666666666666666</v>
      </c>
      <c r="L9" s="39"/>
      <c r="M9" s="3"/>
    </row>
    <row r="10" spans="1:13" ht="13.5" customHeight="1">
      <c r="A10" s="35"/>
      <c r="B10" s="40">
        <f>B9-A10</f>
        <v>7.5</v>
      </c>
      <c r="C10" s="40">
        <f>C9+A10</f>
        <v>0</v>
      </c>
      <c r="D10" s="62" t="s">
        <v>1066</v>
      </c>
      <c r="E10" s="36"/>
      <c r="F10" s="36"/>
      <c r="G10" s="42">
        <f>SUM($G$9+$O$3*C10)</f>
        <v>0.6875</v>
      </c>
      <c r="H10" s="42">
        <f>SUM($H$9+$P$3*C10)</f>
        <v>0.6875</v>
      </c>
      <c r="I10" s="42">
        <f>SUM($I$9+$Q$3*C10)</f>
        <v>0.6875</v>
      </c>
      <c r="J10" s="42">
        <f>SUM($J$9+$R$3*C10)</f>
        <v>0.6666666666666666</v>
      </c>
      <c r="K10" s="42">
        <f>SUM($K$9+$S$3*C10)</f>
        <v>0.6666666666666666</v>
      </c>
      <c r="L10" s="39"/>
      <c r="M10" s="3"/>
    </row>
    <row r="11" spans="1:11" ht="13.5" customHeight="1">
      <c r="A11" s="1">
        <v>0</v>
      </c>
      <c r="B11" s="40">
        <f>B10-A11</f>
        <v>7.5</v>
      </c>
      <c r="C11" s="40">
        <f>C10+A11</f>
        <v>0</v>
      </c>
      <c r="D11" s="3" t="s">
        <v>1082</v>
      </c>
      <c r="E11" s="36"/>
      <c r="F11" s="36"/>
      <c r="G11" s="42">
        <f aca="true" t="shared" si="0" ref="G11:G63">SUM($G$9+$O$3*C11)</f>
        <v>0.6875</v>
      </c>
      <c r="H11" s="42">
        <f aca="true" t="shared" si="1" ref="H11:H63">SUM($H$9+$P$3*C11)</f>
        <v>0.6875</v>
      </c>
      <c r="I11" s="42">
        <f aca="true" t="shared" si="2" ref="I11:I63">SUM($I$9+$Q$3*C11)</f>
        <v>0.6875</v>
      </c>
      <c r="J11" s="42">
        <f aca="true" t="shared" si="3" ref="J11:J63">SUM($J$9+$R$3*C11)</f>
        <v>0.6666666666666666</v>
      </c>
      <c r="K11" s="42">
        <f aca="true" t="shared" si="4" ref="K11:K63">SUM($K$9+$S$3*C11)</f>
        <v>0.6666666666666666</v>
      </c>
    </row>
    <row r="12" spans="1:11" ht="13.5" customHeight="1">
      <c r="A12" s="1">
        <v>0.3</v>
      </c>
      <c r="B12" s="40">
        <f aca="true" t="shared" si="5" ref="B12:B28">B11-A12</f>
        <v>7.2</v>
      </c>
      <c r="C12" s="40">
        <f aca="true" t="shared" si="6" ref="C12:C28">C11+A12</f>
        <v>0.3</v>
      </c>
      <c r="D12" s="3" t="s">
        <v>1067</v>
      </c>
      <c r="E12" s="36"/>
      <c r="F12" s="36"/>
      <c r="G12" s="42">
        <f t="shared" si="0"/>
        <v>0.68828125</v>
      </c>
      <c r="H12" s="42">
        <f t="shared" si="1"/>
        <v>0.6883333333333334</v>
      </c>
      <c r="I12" s="42">
        <f t="shared" si="2"/>
        <v>0.6883928571428571</v>
      </c>
      <c r="J12" s="42">
        <f t="shared" si="3"/>
        <v>0.6676282051282051</v>
      </c>
      <c r="K12" s="42">
        <f t="shared" si="4"/>
        <v>0.6677083333333333</v>
      </c>
    </row>
    <row r="13" spans="2:11" ht="13.5" customHeight="1">
      <c r="B13" s="40">
        <f t="shared" si="5"/>
        <v>7.2</v>
      </c>
      <c r="C13" s="40">
        <f t="shared" si="6"/>
        <v>0.3</v>
      </c>
      <c r="D13" s="3" t="s">
        <v>1068</v>
      </c>
      <c r="E13" s="36"/>
      <c r="F13" s="36"/>
      <c r="G13" s="42">
        <f t="shared" si="0"/>
        <v>0.68828125</v>
      </c>
      <c r="H13" s="42">
        <f t="shared" si="1"/>
        <v>0.6883333333333334</v>
      </c>
      <c r="I13" s="42">
        <f t="shared" si="2"/>
        <v>0.6883928571428571</v>
      </c>
      <c r="J13" s="42">
        <f t="shared" si="3"/>
        <v>0.6676282051282051</v>
      </c>
      <c r="K13" s="42">
        <f t="shared" si="4"/>
        <v>0.6677083333333333</v>
      </c>
    </row>
    <row r="14" spans="2:11" ht="13.5" customHeight="1">
      <c r="B14" s="40">
        <f t="shared" si="5"/>
        <v>7.2</v>
      </c>
      <c r="C14" s="40">
        <f t="shared" si="6"/>
        <v>0.3</v>
      </c>
      <c r="D14" s="3" t="s">
        <v>1069</v>
      </c>
      <c r="E14" s="36"/>
      <c r="F14" s="36"/>
      <c r="G14" s="42">
        <f t="shared" si="0"/>
        <v>0.68828125</v>
      </c>
      <c r="H14" s="42">
        <f t="shared" si="1"/>
        <v>0.6883333333333334</v>
      </c>
      <c r="I14" s="42">
        <f t="shared" si="2"/>
        <v>0.6883928571428571</v>
      </c>
      <c r="J14" s="42">
        <f t="shared" si="3"/>
        <v>0.6676282051282051</v>
      </c>
      <c r="K14" s="42">
        <f t="shared" si="4"/>
        <v>0.6677083333333333</v>
      </c>
    </row>
    <row r="15" spans="2:11" ht="13.5" customHeight="1">
      <c r="B15" s="40">
        <f t="shared" si="5"/>
        <v>7.2</v>
      </c>
      <c r="C15" s="40">
        <f t="shared" si="6"/>
        <v>0.3</v>
      </c>
      <c r="D15" s="3" t="s">
        <v>1070</v>
      </c>
      <c r="E15" s="36"/>
      <c r="F15" s="36"/>
      <c r="G15" s="42">
        <f t="shared" si="0"/>
        <v>0.68828125</v>
      </c>
      <c r="H15" s="42">
        <f t="shared" si="1"/>
        <v>0.6883333333333334</v>
      </c>
      <c r="I15" s="42">
        <f t="shared" si="2"/>
        <v>0.6883928571428571</v>
      </c>
      <c r="J15" s="42">
        <f t="shared" si="3"/>
        <v>0.6676282051282051</v>
      </c>
      <c r="K15" s="42">
        <f t="shared" si="4"/>
        <v>0.6677083333333333</v>
      </c>
    </row>
    <row r="16" spans="2:11" ht="13.5" customHeight="1">
      <c r="B16" s="40">
        <f t="shared" si="5"/>
        <v>7.2</v>
      </c>
      <c r="C16" s="40">
        <f t="shared" si="6"/>
        <v>0.3</v>
      </c>
      <c r="D16" s="3" t="s">
        <v>1071</v>
      </c>
      <c r="E16" s="36"/>
      <c r="F16" s="36"/>
      <c r="G16" s="42">
        <f t="shared" si="0"/>
        <v>0.68828125</v>
      </c>
      <c r="H16" s="42">
        <f t="shared" si="1"/>
        <v>0.6883333333333334</v>
      </c>
      <c r="I16" s="42">
        <f t="shared" si="2"/>
        <v>0.6883928571428571</v>
      </c>
      <c r="J16" s="42">
        <f t="shared" si="3"/>
        <v>0.6676282051282051</v>
      </c>
      <c r="K16" s="42">
        <f t="shared" si="4"/>
        <v>0.6677083333333333</v>
      </c>
    </row>
    <row r="17" spans="2:11" ht="13.5" customHeight="1">
      <c r="B17" s="40">
        <f t="shared" si="5"/>
        <v>7.2</v>
      </c>
      <c r="C17" s="40">
        <f t="shared" si="6"/>
        <v>0.3</v>
      </c>
      <c r="D17" s="3" t="s">
        <v>1083</v>
      </c>
      <c r="E17" s="36"/>
      <c r="F17" s="36"/>
      <c r="G17" s="42">
        <f t="shared" si="0"/>
        <v>0.68828125</v>
      </c>
      <c r="H17" s="42">
        <f t="shared" si="1"/>
        <v>0.6883333333333334</v>
      </c>
      <c r="I17" s="42">
        <f t="shared" si="2"/>
        <v>0.6883928571428571</v>
      </c>
      <c r="J17" s="42">
        <f t="shared" si="3"/>
        <v>0.6676282051282051</v>
      </c>
      <c r="K17" s="42">
        <f t="shared" si="4"/>
        <v>0.6677083333333333</v>
      </c>
    </row>
    <row r="18" spans="2:11" ht="13.5" customHeight="1">
      <c r="B18" s="40">
        <f t="shared" si="5"/>
        <v>7.2</v>
      </c>
      <c r="C18" s="40">
        <f t="shared" si="6"/>
        <v>0.3</v>
      </c>
      <c r="D18" s="3" t="s">
        <v>1072</v>
      </c>
      <c r="E18" s="36"/>
      <c r="F18" s="36"/>
      <c r="G18" s="42">
        <f t="shared" si="0"/>
        <v>0.68828125</v>
      </c>
      <c r="H18" s="42">
        <f t="shared" si="1"/>
        <v>0.6883333333333334</v>
      </c>
      <c r="I18" s="42">
        <f t="shared" si="2"/>
        <v>0.6883928571428571</v>
      </c>
      <c r="J18" s="42">
        <f t="shared" si="3"/>
        <v>0.6676282051282051</v>
      </c>
      <c r="K18" s="42">
        <f t="shared" si="4"/>
        <v>0.6677083333333333</v>
      </c>
    </row>
    <row r="19" spans="2:11" ht="13.5" customHeight="1">
      <c r="B19" s="40">
        <f t="shared" si="5"/>
        <v>7.2</v>
      </c>
      <c r="C19" s="40">
        <f t="shared" si="6"/>
        <v>0.3</v>
      </c>
      <c r="D19" s="3" t="s">
        <v>1073</v>
      </c>
      <c r="E19" s="36"/>
      <c r="F19" s="36"/>
      <c r="G19" s="42">
        <f t="shared" si="0"/>
        <v>0.68828125</v>
      </c>
      <c r="H19" s="42">
        <f t="shared" si="1"/>
        <v>0.6883333333333334</v>
      </c>
      <c r="I19" s="42">
        <f t="shared" si="2"/>
        <v>0.6883928571428571</v>
      </c>
      <c r="J19" s="42">
        <f t="shared" si="3"/>
        <v>0.6676282051282051</v>
      </c>
      <c r="K19" s="42">
        <f t="shared" si="4"/>
        <v>0.6677083333333333</v>
      </c>
    </row>
    <row r="20" spans="2:11" ht="13.5" customHeight="1">
      <c r="B20" s="40">
        <f t="shared" si="5"/>
        <v>7.2</v>
      </c>
      <c r="C20" s="40">
        <f t="shared" si="6"/>
        <v>0.3</v>
      </c>
      <c r="D20" s="3" t="s">
        <v>1074</v>
      </c>
      <c r="E20" s="36"/>
      <c r="F20" s="36"/>
      <c r="G20" s="42">
        <f t="shared" si="0"/>
        <v>0.68828125</v>
      </c>
      <c r="H20" s="42">
        <f t="shared" si="1"/>
        <v>0.6883333333333334</v>
      </c>
      <c r="I20" s="42">
        <f t="shared" si="2"/>
        <v>0.6883928571428571</v>
      </c>
      <c r="J20" s="42">
        <f t="shared" si="3"/>
        <v>0.6676282051282051</v>
      </c>
      <c r="K20" s="42">
        <f t="shared" si="4"/>
        <v>0.6677083333333333</v>
      </c>
    </row>
    <row r="21" spans="2:11" ht="13.5" customHeight="1">
      <c r="B21" s="40">
        <f t="shared" si="5"/>
        <v>7.2</v>
      </c>
      <c r="C21" s="40">
        <f t="shared" si="6"/>
        <v>0.3</v>
      </c>
      <c r="D21" s="3" t="s">
        <v>1075</v>
      </c>
      <c r="E21" s="36"/>
      <c r="F21" s="36"/>
      <c r="G21" s="42">
        <f t="shared" si="0"/>
        <v>0.68828125</v>
      </c>
      <c r="H21" s="42">
        <f t="shared" si="1"/>
        <v>0.6883333333333334</v>
      </c>
      <c r="I21" s="42">
        <f t="shared" si="2"/>
        <v>0.6883928571428571</v>
      </c>
      <c r="J21" s="42">
        <f t="shared" si="3"/>
        <v>0.6676282051282051</v>
      </c>
      <c r="K21" s="42">
        <f t="shared" si="4"/>
        <v>0.6677083333333333</v>
      </c>
    </row>
    <row r="22" spans="2:11" ht="13.5" customHeight="1">
      <c r="B22" s="40">
        <f t="shared" si="5"/>
        <v>7.2</v>
      </c>
      <c r="C22" s="40">
        <f t="shared" si="6"/>
        <v>0.3</v>
      </c>
      <c r="D22" s="3" t="s">
        <v>1079</v>
      </c>
      <c r="E22" s="36"/>
      <c r="F22" s="36"/>
      <c r="G22" s="42">
        <f t="shared" si="0"/>
        <v>0.68828125</v>
      </c>
      <c r="H22" s="42">
        <f t="shared" si="1"/>
        <v>0.6883333333333334</v>
      </c>
      <c r="I22" s="42">
        <f t="shared" si="2"/>
        <v>0.6883928571428571</v>
      </c>
      <c r="J22" s="42">
        <f t="shared" si="3"/>
        <v>0.6676282051282051</v>
      </c>
      <c r="K22" s="42">
        <f t="shared" si="4"/>
        <v>0.6677083333333333</v>
      </c>
    </row>
    <row r="23" spans="2:11" ht="13.5" customHeight="1">
      <c r="B23" s="40">
        <f t="shared" si="5"/>
        <v>7.2</v>
      </c>
      <c r="C23" s="40">
        <f t="shared" si="6"/>
        <v>0.3</v>
      </c>
      <c r="D23" s="3" t="s">
        <v>1081</v>
      </c>
      <c r="E23" s="36"/>
      <c r="F23" s="36"/>
      <c r="G23" s="42">
        <f t="shared" si="0"/>
        <v>0.68828125</v>
      </c>
      <c r="H23" s="42">
        <f t="shared" si="1"/>
        <v>0.6883333333333334</v>
      </c>
      <c r="I23" s="42">
        <f t="shared" si="2"/>
        <v>0.6883928571428571</v>
      </c>
      <c r="J23" s="42">
        <f t="shared" si="3"/>
        <v>0.6676282051282051</v>
      </c>
      <c r="K23" s="42">
        <f t="shared" si="4"/>
        <v>0.6677083333333333</v>
      </c>
    </row>
    <row r="24" spans="2:11" ht="13.5" customHeight="1">
      <c r="B24" s="40">
        <f t="shared" si="5"/>
        <v>7.2</v>
      </c>
      <c r="C24" s="40">
        <f t="shared" si="6"/>
        <v>0.3</v>
      </c>
      <c r="D24" s="3" t="s">
        <v>1080</v>
      </c>
      <c r="E24" s="36"/>
      <c r="F24" s="36"/>
      <c r="G24" s="42">
        <f t="shared" si="0"/>
        <v>0.68828125</v>
      </c>
      <c r="H24" s="42">
        <f t="shared" si="1"/>
        <v>0.6883333333333334</v>
      </c>
      <c r="I24" s="42">
        <f t="shared" si="2"/>
        <v>0.6883928571428571</v>
      </c>
      <c r="J24" s="42">
        <f t="shared" si="3"/>
        <v>0.6676282051282051</v>
      </c>
      <c r="K24" s="42">
        <f t="shared" si="4"/>
        <v>0.6677083333333333</v>
      </c>
    </row>
    <row r="25" spans="2:11" ht="13.5" customHeight="1">
      <c r="B25" s="40">
        <f t="shared" si="5"/>
        <v>7.2</v>
      </c>
      <c r="C25" s="40">
        <f t="shared" si="6"/>
        <v>0.3</v>
      </c>
      <c r="D25" s="3" t="s">
        <v>1076</v>
      </c>
      <c r="E25" s="36"/>
      <c r="F25" s="36"/>
      <c r="G25" s="42">
        <f t="shared" si="0"/>
        <v>0.68828125</v>
      </c>
      <c r="H25" s="42">
        <f t="shared" si="1"/>
        <v>0.6883333333333334</v>
      </c>
      <c r="I25" s="42">
        <f t="shared" si="2"/>
        <v>0.6883928571428571</v>
      </c>
      <c r="J25" s="42">
        <f t="shared" si="3"/>
        <v>0.6676282051282051</v>
      </c>
      <c r="K25" s="42">
        <f t="shared" si="4"/>
        <v>0.6677083333333333</v>
      </c>
    </row>
    <row r="26" spans="2:11" ht="13.5" customHeight="1">
      <c r="B26" s="40">
        <f t="shared" si="5"/>
        <v>7.2</v>
      </c>
      <c r="C26" s="40">
        <f t="shared" si="6"/>
        <v>0.3</v>
      </c>
      <c r="D26" s="3" t="s">
        <v>1077</v>
      </c>
      <c r="E26" s="36"/>
      <c r="F26" s="36"/>
      <c r="G26" s="42">
        <f t="shared" si="0"/>
        <v>0.68828125</v>
      </c>
      <c r="H26" s="42">
        <f t="shared" si="1"/>
        <v>0.6883333333333334</v>
      </c>
      <c r="I26" s="42">
        <f t="shared" si="2"/>
        <v>0.6883928571428571</v>
      </c>
      <c r="J26" s="42">
        <f t="shared" si="3"/>
        <v>0.6676282051282051</v>
      </c>
      <c r="K26" s="42">
        <f t="shared" si="4"/>
        <v>0.6677083333333333</v>
      </c>
    </row>
    <row r="27" spans="1:11" ht="13.5" customHeight="1">
      <c r="A27" s="1">
        <v>2.3</v>
      </c>
      <c r="B27" s="40">
        <f t="shared" si="5"/>
        <v>4.9</v>
      </c>
      <c r="C27" s="40">
        <f t="shared" si="6"/>
        <v>2.5999999999999996</v>
      </c>
      <c r="D27" s="3" t="s">
        <v>1078</v>
      </c>
      <c r="E27" s="36"/>
      <c r="F27" s="36"/>
      <c r="G27" s="42">
        <f t="shared" si="0"/>
        <v>0.6942708333333333</v>
      </c>
      <c r="H27" s="42">
        <f t="shared" si="1"/>
        <v>0.6947222222222222</v>
      </c>
      <c r="I27" s="42">
        <f t="shared" si="2"/>
        <v>0.6952380952380952</v>
      </c>
      <c r="J27" s="42">
        <f t="shared" si="3"/>
        <v>0.6749999999999999</v>
      </c>
      <c r="K27" s="42">
        <f t="shared" si="4"/>
        <v>0.6756944444444444</v>
      </c>
    </row>
    <row r="28" spans="2:11" ht="13.5" customHeight="1">
      <c r="B28" s="40">
        <f t="shared" si="5"/>
        <v>4.9</v>
      </c>
      <c r="C28" s="40">
        <f t="shared" si="6"/>
        <v>2.5999999999999996</v>
      </c>
      <c r="D28" s="318" t="s">
        <v>1084</v>
      </c>
      <c r="E28" s="36"/>
      <c r="F28" s="36"/>
      <c r="G28" s="42">
        <f t="shared" si="0"/>
        <v>0.6942708333333333</v>
      </c>
      <c r="H28" s="42">
        <f t="shared" si="1"/>
        <v>0.6947222222222222</v>
      </c>
      <c r="I28" s="42">
        <f t="shared" si="2"/>
        <v>0.6952380952380952</v>
      </c>
      <c r="J28" s="42">
        <f t="shared" si="3"/>
        <v>0.6749999999999999</v>
      </c>
      <c r="K28" s="42">
        <f t="shared" si="4"/>
        <v>0.6756944444444444</v>
      </c>
    </row>
    <row r="29" spans="2:11" ht="13.5" customHeight="1">
      <c r="B29" s="40">
        <f aca="true" t="shared" si="7" ref="B29:B63">B28-A29</f>
        <v>4.9</v>
      </c>
      <c r="C29" s="40">
        <f aca="true" t="shared" si="8" ref="C29:C63">C28+A29</f>
        <v>2.5999999999999996</v>
      </c>
      <c r="D29" s="3" t="s">
        <v>1067</v>
      </c>
      <c r="E29" s="36"/>
      <c r="F29" s="36"/>
      <c r="G29" s="42">
        <f t="shared" si="0"/>
        <v>0.6942708333333333</v>
      </c>
      <c r="H29" s="42">
        <f t="shared" si="1"/>
        <v>0.6947222222222222</v>
      </c>
      <c r="I29" s="42">
        <f t="shared" si="2"/>
        <v>0.6952380952380952</v>
      </c>
      <c r="J29" s="42">
        <f t="shared" si="3"/>
        <v>0.6749999999999999</v>
      </c>
      <c r="K29" s="42">
        <f t="shared" si="4"/>
        <v>0.6756944444444444</v>
      </c>
    </row>
    <row r="30" spans="2:11" ht="13.5" customHeight="1">
      <c r="B30" s="40">
        <f t="shared" si="7"/>
        <v>4.9</v>
      </c>
      <c r="C30" s="40">
        <f t="shared" si="8"/>
        <v>2.5999999999999996</v>
      </c>
      <c r="D30" s="3" t="s">
        <v>1068</v>
      </c>
      <c r="E30" s="36"/>
      <c r="F30" s="36"/>
      <c r="G30" s="42">
        <f t="shared" si="0"/>
        <v>0.6942708333333333</v>
      </c>
      <c r="H30" s="42">
        <f t="shared" si="1"/>
        <v>0.6947222222222222</v>
      </c>
      <c r="I30" s="42">
        <f t="shared" si="2"/>
        <v>0.6952380952380952</v>
      </c>
      <c r="J30" s="42">
        <f t="shared" si="3"/>
        <v>0.6749999999999999</v>
      </c>
      <c r="K30" s="42">
        <f t="shared" si="4"/>
        <v>0.6756944444444444</v>
      </c>
    </row>
    <row r="31" spans="2:11" ht="13.5" customHeight="1">
      <c r="B31" s="40">
        <f t="shared" si="7"/>
        <v>4.9</v>
      </c>
      <c r="C31" s="40">
        <f t="shared" si="8"/>
        <v>2.5999999999999996</v>
      </c>
      <c r="D31" s="3" t="s">
        <v>1069</v>
      </c>
      <c r="E31" s="36"/>
      <c r="F31" s="36"/>
      <c r="G31" s="42">
        <f t="shared" si="0"/>
        <v>0.6942708333333333</v>
      </c>
      <c r="H31" s="42">
        <f t="shared" si="1"/>
        <v>0.6947222222222222</v>
      </c>
      <c r="I31" s="42">
        <f t="shared" si="2"/>
        <v>0.6952380952380952</v>
      </c>
      <c r="J31" s="42">
        <f t="shared" si="3"/>
        <v>0.6749999999999999</v>
      </c>
      <c r="K31" s="42">
        <f t="shared" si="4"/>
        <v>0.6756944444444444</v>
      </c>
    </row>
    <row r="32" spans="2:11" ht="13.5" customHeight="1">
      <c r="B32" s="40">
        <f t="shared" si="7"/>
        <v>4.9</v>
      </c>
      <c r="C32" s="40">
        <f t="shared" si="8"/>
        <v>2.5999999999999996</v>
      </c>
      <c r="D32" s="3" t="s">
        <v>1070</v>
      </c>
      <c r="E32" s="36"/>
      <c r="F32" s="36"/>
      <c r="G32" s="42">
        <f t="shared" si="0"/>
        <v>0.6942708333333333</v>
      </c>
      <c r="H32" s="42">
        <f t="shared" si="1"/>
        <v>0.6947222222222222</v>
      </c>
      <c r="I32" s="42">
        <f t="shared" si="2"/>
        <v>0.6952380952380952</v>
      </c>
      <c r="J32" s="42">
        <f t="shared" si="3"/>
        <v>0.6749999999999999</v>
      </c>
      <c r="K32" s="42">
        <f t="shared" si="4"/>
        <v>0.6756944444444444</v>
      </c>
    </row>
    <row r="33" spans="2:11" ht="13.5" customHeight="1">
      <c r="B33" s="40">
        <f t="shared" si="7"/>
        <v>4.9</v>
      </c>
      <c r="C33" s="40">
        <f t="shared" si="8"/>
        <v>2.5999999999999996</v>
      </c>
      <c r="D33" s="3" t="s">
        <v>1071</v>
      </c>
      <c r="E33" s="36"/>
      <c r="F33" s="36"/>
      <c r="G33" s="42">
        <f t="shared" si="0"/>
        <v>0.6942708333333333</v>
      </c>
      <c r="H33" s="42">
        <f t="shared" si="1"/>
        <v>0.6947222222222222</v>
      </c>
      <c r="I33" s="42">
        <f t="shared" si="2"/>
        <v>0.6952380952380952</v>
      </c>
      <c r="J33" s="42">
        <f t="shared" si="3"/>
        <v>0.6749999999999999</v>
      </c>
      <c r="K33" s="42">
        <f t="shared" si="4"/>
        <v>0.6756944444444444</v>
      </c>
    </row>
    <row r="34" spans="2:11" ht="13.5" customHeight="1">
      <c r="B34" s="40">
        <f t="shared" si="7"/>
        <v>4.9</v>
      </c>
      <c r="C34" s="40">
        <f t="shared" si="8"/>
        <v>2.5999999999999996</v>
      </c>
      <c r="D34" s="3" t="s">
        <v>1083</v>
      </c>
      <c r="E34" s="36"/>
      <c r="F34" s="36"/>
      <c r="G34" s="42">
        <f t="shared" si="0"/>
        <v>0.6942708333333333</v>
      </c>
      <c r="H34" s="42">
        <f t="shared" si="1"/>
        <v>0.6947222222222222</v>
      </c>
      <c r="I34" s="42">
        <f t="shared" si="2"/>
        <v>0.6952380952380952</v>
      </c>
      <c r="J34" s="42">
        <f t="shared" si="3"/>
        <v>0.6749999999999999</v>
      </c>
      <c r="K34" s="42">
        <f t="shared" si="4"/>
        <v>0.6756944444444444</v>
      </c>
    </row>
    <row r="35" spans="2:11" ht="13.5" customHeight="1">
      <c r="B35" s="40">
        <f t="shared" si="7"/>
        <v>4.9</v>
      </c>
      <c r="C35" s="40">
        <f t="shared" si="8"/>
        <v>2.5999999999999996</v>
      </c>
      <c r="D35" s="3" t="s">
        <v>1072</v>
      </c>
      <c r="E35" s="36"/>
      <c r="F35" s="36"/>
      <c r="G35" s="42">
        <f t="shared" si="0"/>
        <v>0.6942708333333333</v>
      </c>
      <c r="H35" s="42">
        <f t="shared" si="1"/>
        <v>0.6947222222222222</v>
      </c>
      <c r="I35" s="42">
        <f t="shared" si="2"/>
        <v>0.6952380952380952</v>
      </c>
      <c r="J35" s="42">
        <f t="shared" si="3"/>
        <v>0.6749999999999999</v>
      </c>
      <c r="K35" s="42">
        <f t="shared" si="4"/>
        <v>0.6756944444444444</v>
      </c>
    </row>
    <row r="36" spans="2:11" ht="13.5" customHeight="1">
      <c r="B36" s="40">
        <f t="shared" si="7"/>
        <v>4.9</v>
      </c>
      <c r="C36" s="40">
        <f t="shared" si="8"/>
        <v>2.5999999999999996</v>
      </c>
      <c r="D36" s="3" t="s">
        <v>1073</v>
      </c>
      <c r="E36" s="36"/>
      <c r="F36" s="36"/>
      <c r="G36" s="42">
        <f t="shared" si="0"/>
        <v>0.6942708333333333</v>
      </c>
      <c r="H36" s="42">
        <f t="shared" si="1"/>
        <v>0.6947222222222222</v>
      </c>
      <c r="I36" s="42">
        <f t="shared" si="2"/>
        <v>0.6952380952380952</v>
      </c>
      <c r="J36" s="42">
        <f t="shared" si="3"/>
        <v>0.6749999999999999</v>
      </c>
      <c r="K36" s="42">
        <f t="shared" si="4"/>
        <v>0.6756944444444444</v>
      </c>
    </row>
    <row r="37" spans="2:11" ht="13.5" customHeight="1">
      <c r="B37" s="40">
        <f t="shared" si="7"/>
        <v>4.9</v>
      </c>
      <c r="C37" s="40">
        <f t="shared" si="8"/>
        <v>2.5999999999999996</v>
      </c>
      <c r="D37" s="3" t="s">
        <v>1074</v>
      </c>
      <c r="E37" s="36"/>
      <c r="F37" s="36"/>
      <c r="G37" s="42">
        <f t="shared" si="0"/>
        <v>0.6942708333333333</v>
      </c>
      <c r="H37" s="42">
        <f t="shared" si="1"/>
        <v>0.6947222222222222</v>
      </c>
      <c r="I37" s="42">
        <f t="shared" si="2"/>
        <v>0.6952380952380952</v>
      </c>
      <c r="J37" s="42">
        <f t="shared" si="3"/>
        <v>0.6749999999999999</v>
      </c>
      <c r="K37" s="42">
        <f t="shared" si="4"/>
        <v>0.6756944444444444</v>
      </c>
    </row>
    <row r="38" spans="2:11" ht="13.5" customHeight="1">
      <c r="B38" s="40">
        <f t="shared" si="7"/>
        <v>4.9</v>
      </c>
      <c r="C38" s="40">
        <f t="shared" si="8"/>
        <v>2.5999999999999996</v>
      </c>
      <c r="D38" s="3" t="s">
        <v>1075</v>
      </c>
      <c r="E38" s="36"/>
      <c r="F38" s="36"/>
      <c r="G38" s="42">
        <f t="shared" si="0"/>
        <v>0.6942708333333333</v>
      </c>
      <c r="H38" s="42">
        <f t="shared" si="1"/>
        <v>0.6947222222222222</v>
      </c>
      <c r="I38" s="42">
        <f t="shared" si="2"/>
        <v>0.6952380952380952</v>
      </c>
      <c r="J38" s="42">
        <f t="shared" si="3"/>
        <v>0.6749999999999999</v>
      </c>
      <c r="K38" s="42">
        <f t="shared" si="4"/>
        <v>0.6756944444444444</v>
      </c>
    </row>
    <row r="39" spans="2:11" ht="13.5" customHeight="1">
      <c r="B39" s="40">
        <f t="shared" si="7"/>
        <v>4.9</v>
      </c>
      <c r="C39" s="40">
        <f t="shared" si="8"/>
        <v>2.5999999999999996</v>
      </c>
      <c r="D39" s="3" t="s">
        <v>1079</v>
      </c>
      <c r="E39" s="36"/>
      <c r="F39" s="36"/>
      <c r="G39" s="42">
        <f t="shared" si="0"/>
        <v>0.6942708333333333</v>
      </c>
      <c r="H39" s="42">
        <f t="shared" si="1"/>
        <v>0.6947222222222222</v>
      </c>
      <c r="I39" s="42">
        <f t="shared" si="2"/>
        <v>0.6952380952380952</v>
      </c>
      <c r="J39" s="42">
        <f t="shared" si="3"/>
        <v>0.6749999999999999</v>
      </c>
      <c r="K39" s="42">
        <f t="shared" si="4"/>
        <v>0.6756944444444444</v>
      </c>
    </row>
    <row r="40" spans="2:11" ht="13.5" customHeight="1">
      <c r="B40" s="40">
        <f t="shared" si="7"/>
        <v>4.9</v>
      </c>
      <c r="C40" s="40">
        <f t="shared" si="8"/>
        <v>2.5999999999999996</v>
      </c>
      <c r="D40" s="3" t="s">
        <v>1081</v>
      </c>
      <c r="E40" s="36"/>
      <c r="F40" s="36"/>
      <c r="G40" s="42">
        <f t="shared" si="0"/>
        <v>0.6942708333333333</v>
      </c>
      <c r="H40" s="42">
        <f t="shared" si="1"/>
        <v>0.6947222222222222</v>
      </c>
      <c r="I40" s="42">
        <f t="shared" si="2"/>
        <v>0.6952380952380952</v>
      </c>
      <c r="J40" s="42">
        <f t="shared" si="3"/>
        <v>0.6749999999999999</v>
      </c>
      <c r="K40" s="42">
        <f t="shared" si="4"/>
        <v>0.6756944444444444</v>
      </c>
    </row>
    <row r="41" spans="2:11" ht="13.5" customHeight="1">
      <c r="B41" s="40">
        <f t="shared" si="7"/>
        <v>4.9</v>
      </c>
      <c r="C41" s="40">
        <f t="shared" si="8"/>
        <v>2.5999999999999996</v>
      </c>
      <c r="D41" s="3" t="s">
        <v>1080</v>
      </c>
      <c r="E41" s="36"/>
      <c r="F41" s="36"/>
      <c r="G41" s="42">
        <f t="shared" si="0"/>
        <v>0.6942708333333333</v>
      </c>
      <c r="H41" s="42">
        <f t="shared" si="1"/>
        <v>0.6947222222222222</v>
      </c>
      <c r="I41" s="42">
        <f t="shared" si="2"/>
        <v>0.6952380952380952</v>
      </c>
      <c r="J41" s="42">
        <f t="shared" si="3"/>
        <v>0.6749999999999999</v>
      </c>
      <c r="K41" s="42">
        <f t="shared" si="4"/>
        <v>0.6756944444444444</v>
      </c>
    </row>
    <row r="42" spans="2:11" ht="13.5" customHeight="1">
      <c r="B42" s="40">
        <f t="shared" si="7"/>
        <v>4.9</v>
      </c>
      <c r="C42" s="40">
        <f t="shared" si="8"/>
        <v>2.5999999999999996</v>
      </c>
      <c r="D42" s="3" t="s">
        <v>1076</v>
      </c>
      <c r="E42" s="36"/>
      <c r="F42" s="36"/>
      <c r="G42" s="42">
        <f t="shared" si="0"/>
        <v>0.6942708333333333</v>
      </c>
      <c r="H42" s="42">
        <f t="shared" si="1"/>
        <v>0.6947222222222222</v>
      </c>
      <c r="I42" s="42">
        <f t="shared" si="2"/>
        <v>0.6952380952380952</v>
      </c>
      <c r="J42" s="42">
        <f t="shared" si="3"/>
        <v>0.6749999999999999</v>
      </c>
      <c r="K42" s="42">
        <f t="shared" si="4"/>
        <v>0.6756944444444444</v>
      </c>
    </row>
    <row r="43" spans="2:11" ht="13.5" customHeight="1">
      <c r="B43" s="40">
        <f t="shared" si="7"/>
        <v>4.9</v>
      </c>
      <c r="C43" s="40">
        <f t="shared" si="8"/>
        <v>2.5999999999999996</v>
      </c>
      <c r="D43" s="3" t="s">
        <v>1077</v>
      </c>
      <c r="E43" s="36"/>
      <c r="F43" s="36"/>
      <c r="G43" s="42">
        <f t="shared" si="0"/>
        <v>0.6942708333333333</v>
      </c>
      <c r="H43" s="42">
        <f t="shared" si="1"/>
        <v>0.6947222222222222</v>
      </c>
      <c r="I43" s="42">
        <f t="shared" si="2"/>
        <v>0.6952380952380952</v>
      </c>
      <c r="J43" s="42">
        <f t="shared" si="3"/>
        <v>0.6749999999999999</v>
      </c>
      <c r="K43" s="42">
        <f t="shared" si="4"/>
        <v>0.6756944444444444</v>
      </c>
    </row>
    <row r="44" spans="1:11" ht="13.5" customHeight="1">
      <c r="A44" s="1">
        <v>2.3</v>
      </c>
      <c r="B44" s="40">
        <f t="shared" si="7"/>
        <v>2.6000000000000005</v>
      </c>
      <c r="C44" s="40">
        <f t="shared" si="8"/>
        <v>4.8999999999999995</v>
      </c>
      <c r="D44" s="3" t="s">
        <v>1078</v>
      </c>
      <c r="E44" s="36"/>
      <c r="F44" s="36"/>
      <c r="G44" s="42">
        <f t="shared" si="0"/>
        <v>0.7002604166666667</v>
      </c>
      <c r="H44" s="42">
        <f t="shared" si="1"/>
        <v>0.7011111111111111</v>
      </c>
      <c r="I44" s="42">
        <f t="shared" si="2"/>
        <v>0.7020833333333333</v>
      </c>
      <c r="J44" s="42">
        <f t="shared" si="3"/>
        <v>0.6823717948717948</v>
      </c>
      <c r="K44" s="42">
        <f t="shared" si="4"/>
        <v>0.6836805555555555</v>
      </c>
    </row>
    <row r="45" spans="2:11" ht="13.5" customHeight="1">
      <c r="B45" s="40">
        <f t="shared" si="7"/>
        <v>2.6000000000000005</v>
      </c>
      <c r="C45" s="40">
        <f t="shared" si="8"/>
        <v>4.8999999999999995</v>
      </c>
      <c r="D45" s="318" t="s">
        <v>1085</v>
      </c>
      <c r="E45" s="36"/>
      <c r="F45" s="36"/>
      <c r="G45" s="42">
        <f t="shared" si="0"/>
        <v>0.7002604166666667</v>
      </c>
      <c r="H45" s="42">
        <f t="shared" si="1"/>
        <v>0.7011111111111111</v>
      </c>
      <c r="I45" s="42">
        <f t="shared" si="2"/>
        <v>0.7020833333333333</v>
      </c>
      <c r="J45" s="42">
        <f t="shared" si="3"/>
        <v>0.6823717948717948</v>
      </c>
      <c r="K45" s="42">
        <f t="shared" si="4"/>
        <v>0.6836805555555555</v>
      </c>
    </row>
    <row r="46" spans="2:11" ht="13.5" customHeight="1">
      <c r="B46" s="40">
        <f t="shared" si="7"/>
        <v>2.6000000000000005</v>
      </c>
      <c r="C46" s="40">
        <f t="shared" si="8"/>
        <v>4.8999999999999995</v>
      </c>
      <c r="D46" s="3" t="s">
        <v>1067</v>
      </c>
      <c r="E46" s="36"/>
      <c r="F46" s="36"/>
      <c r="G46" s="42">
        <f t="shared" si="0"/>
        <v>0.7002604166666667</v>
      </c>
      <c r="H46" s="42">
        <f t="shared" si="1"/>
        <v>0.7011111111111111</v>
      </c>
      <c r="I46" s="42">
        <f t="shared" si="2"/>
        <v>0.7020833333333333</v>
      </c>
      <c r="J46" s="42">
        <f t="shared" si="3"/>
        <v>0.6823717948717948</v>
      </c>
      <c r="K46" s="42">
        <f t="shared" si="4"/>
        <v>0.6836805555555555</v>
      </c>
    </row>
    <row r="47" spans="2:11" ht="13.5" customHeight="1">
      <c r="B47" s="40">
        <f t="shared" si="7"/>
        <v>2.6000000000000005</v>
      </c>
      <c r="C47" s="40">
        <f t="shared" si="8"/>
        <v>4.8999999999999995</v>
      </c>
      <c r="D47" s="3" t="s">
        <v>1068</v>
      </c>
      <c r="E47" s="36"/>
      <c r="F47" s="36"/>
      <c r="G47" s="42">
        <f t="shared" si="0"/>
        <v>0.7002604166666667</v>
      </c>
      <c r="H47" s="42">
        <f t="shared" si="1"/>
        <v>0.7011111111111111</v>
      </c>
      <c r="I47" s="42">
        <f t="shared" si="2"/>
        <v>0.7020833333333333</v>
      </c>
      <c r="J47" s="42">
        <f t="shared" si="3"/>
        <v>0.6823717948717948</v>
      </c>
      <c r="K47" s="42">
        <f t="shared" si="4"/>
        <v>0.6836805555555555</v>
      </c>
    </row>
    <row r="48" spans="2:11" ht="13.5" customHeight="1">
      <c r="B48" s="40">
        <f t="shared" si="7"/>
        <v>2.6000000000000005</v>
      </c>
      <c r="C48" s="40">
        <f t="shared" si="8"/>
        <v>4.8999999999999995</v>
      </c>
      <c r="D48" s="3" t="s">
        <v>1069</v>
      </c>
      <c r="E48" s="36"/>
      <c r="F48" s="36"/>
      <c r="G48" s="42">
        <f t="shared" si="0"/>
        <v>0.7002604166666667</v>
      </c>
      <c r="H48" s="42">
        <f t="shared" si="1"/>
        <v>0.7011111111111111</v>
      </c>
      <c r="I48" s="42">
        <f t="shared" si="2"/>
        <v>0.7020833333333333</v>
      </c>
      <c r="J48" s="42">
        <f t="shared" si="3"/>
        <v>0.6823717948717948</v>
      </c>
      <c r="K48" s="42">
        <f t="shared" si="4"/>
        <v>0.6836805555555555</v>
      </c>
    </row>
    <row r="49" spans="2:11" ht="13.5" customHeight="1">
      <c r="B49" s="40">
        <f t="shared" si="7"/>
        <v>2.6000000000000005</v>
      </c>
      <c r="C49" s="40">
        <f t="shared" si="8"/>
        <v>4.8999999999999995</v>
      </c>
      <c r="D49" s="3" t="s">
        <v>1070</v>
      </c>
      <c r="E49" s="36"/>
      <c r="F49" s="36"/>
      <c r="G49" s="42">
        <f t="shared" si="0"/>
        <v>0.7002604166666667</v>
      </c>
      <c r="H49" s="42">
        <f t="shared" si="1"/>
        <v>0.7011111111111111</v>
      </c>
      <c r="I49" s="42">
        <f t="shared" si="2"/>
        <v>0.7020833333333333</v>
      </c>
      <c r="J49" s="42">
        <f t="shared" si="3"/>
        <v>0.6823717948717948</v>
      </c>
      <c r="K49" s="42">
        <f t="shared" si="4"/>
        <v>0.6836805555555555</v>
      </c>
    </row>
    <row r="50" spans="2:11" ht="13.5" customHeight="1">
      <c r="B50" s="40">
        <f t="shared" si="7"/>
        <v>2.6000000000000005</v>
      </c>
      <c r="C50" s="40">
        <f t="shared" si="8"/>
        <v>4.8999999999999995</v>
      </c>
      <c r="D50" s="3" t="s">
        <v>1071</v>
      </c>
      <c r="E50" s="36"/>
      <c r="F50" s="36"/>
      <c r="G50" s="42">
        <f t="shared" si="0"/>
        <v>0.7002604166666667</v>
      </c>
      <c r="H50" s="42">
        <f t="shared" si="1"/>
        <v>0.7011111111111111</v>
      </c>
      <c r="I50" s="42">
        <f t="shared" si="2"/>
        <v>0.7020833333333333</v>
      </c>
      <c r="J50" s="42">
        <f t="shared" si="3"/>
        <v>0.6823717948717948</v>
      </c>
      <c r="K50" s="42">
        <f t="shared" si="4"/>
        <v>0.6836805555555555</v>
      </c>
    </row>
    <row r="51" spans="2:11" ht="13.5" customHeight="1">
      <c r="B51" s="40">
        <f t="shared" si="7"/>
        <v>2.6000000000000005</v>
      </c>
      <c r="C51" s="40">
        <f t="shared" si="8"/>
        <v>4.8999999999999995</v>
      </c>
      <c r="D51" s="3" t="s">
        <v>1083</v>
      </c>
      <c r="E51" s="36"/>
      <c r="F51" s="36"/>
      <c r="G51" s="42">
        <f t="shared" si="0"/>
        <v>0.7002604166666667</v>
      </c>
      <c r="H51" s="42">
        <f t="shared" si="1"/>
        <v>0.7011111111111111</v>
      </c>
      <c r="I51" s="42">
        <f t="shared" si="2"/>
        <v>0.7020833333333333</v>
      </c>
      <c r="J51" s="42">
        <f t="shared" si="3"/>
        <v>0.6823717948717948</v>
      </c>
      <c r="K51" s="42">
        <f t="shared" si="4"/>
        <v>0.6836805555555555</v>
      </c>
    </row>
    <row r="52" spans="2:11" ht="13.5" customHeight="1">
      <c r="B52" s="40">
        <f t="shared" si="7"/>
        <v>2.6000000000000005</v>
      </c>
      <c r="C52" s="40">
        <f t="shared" si="8"/>
        <v>4.8999999999999995</v>
      </c>
      <c r="D52" s="3" t="s">
        <v>1072</v>
      </c>
      <c r="E52" s="36"/>
      <c r="F52" s="36"/>
      <c r="G52" s="42">
        <f t="shared" si="0"/>
        <v>0.7002604166666667</v>
      </c>
      <c r="H52" s="42">
        <f t="shared" si="1"/>
        <v>0.7011111111111111</v>
      </c>
      <c r="I52" s="42">
        <f t="shared" si="2"/>
        <v>0.7020833333333333</v>
      </c>
      <c r="J52" s="42">
        <f t="shared" si="3"/>
        <v>0.6823717948717948</v>
      </c>
      <c r="K52" s="42">
        <f t="shared" si="4"/>
        <v>0.6836805555555555</v>
      </c>
    </row>
    <row r="53" spans="2:11" ht="13.5" customHeight="1">
      <c r="B53" s="40">
        <f t="shared" si="7"/>
        <v>2.6000000000000005</v>
      </c>
      <c r="C53" s="40">
        <f t="shared" si="8"/>
        <v>4.8999999999999995</v>
      </c>
      <c r="D53" s="3" t="s">
        <v>1073</v>
      </c>
      <c r="E53" s="36"/>
      <c r="F53" s="36"/>
      <c r="G53" s="42">
        <f t="shared" si="0"/>
        <v>0.7002604166666667</v>
      </c>
      <c r="H53" s="42">
        <f t="shared" si="1"/>
        <v>0.7011111111111111</v>
      </c>
      <c r="I53" s="42">
        <f t="shared" si="2"/>
        <v>0.7020833333333333</v>
      </c>
      <c r="J53" s="42">
        <f t="shared" si="3"/>
        <v>0.6823717948717948</v>
      </c>
      <c r="K53" s="42">
        <f t="shared" si="4"/>
        <v>0.6836805555555555</v>
      </c>
    </row>
    <row r="54" spans="2:11" ht="13.5" customHeight="1">
      <c r="B54" s="40">
        <f t="shared" si="7"/>
        <v>2.6000000000000005</v>
      </c>
      <c r="C54" s="40">
        <f t="shared" si="8"/>
        <v>4.8999999999999995</v>
      </c>
      <c r="D54" s="3" t="s">
        <v>1074</v>
      </c>
      <c r="E54" s="36"/>
      <c r="F54" s="36"/>
      <c r="G54" s="42">
        <f t="shared" si="0"/>
        <v>0.7002604166666667</v>
      </c>
      <c r="H54" s="42">
        <f t="shared" si="1"/>
        <v>0.7011111111111111</v>
      </c>
      <c r="I54" s="42">
        <f t="shared" si="2"/>
        <v>0.7020833333333333</v>
      </c>
      <c r="J54" s="42">
        <f t="shared" si="3"/>
        <v>0.6823717948717948</v>
      </c>
      <c r="K54" s="42">
        <f t="shared" si="4"/>
        <v>0.6836805555555555</v>
      </c>
    </row>
    <row r="55" spans="2:11" ht="13.5" customHeight="1">
      <c r="B55" s="40">
        <f t="shared" si="7"/>
        <v>2.6000000000000005</v>
      </c>
      <c r="C55" s="40">
        <f t="shared" si="8"/>
        <v>4.8999999999999995</v>
      </c>
      <c r="D55" s="3" t="s">
        <v>1075</v>
      </c>
      <c r="E55" s="36"/>
      <c r="F55" s="36"/>
      <c r="G55" s="42">
        <f t="shared" si="0"/>
        <v>0.7002604166666667</v>
      </c>
      <c r="H55" s="42">
        <f t="shared" si="1"/>
        <v>0.7011111111111111</v>
      </c>
      <c r="I55" s="42">
        <f t="shared" si="2"/>
        <v>0.7020833333333333</v>
      </c>
      <c r="J55" s="42">
        <f t="shared" si="3"/>
        <v>0.6823717948717948</v>
      </c>
      <c r="K55" s="42">
        <f t="shared" si="4"/>
        <v>0.6836805555555555</v>
      </c>
    </row>
    <row r="56" spans="2:11" ht="13.5" customHeight="1">
      <c r="B56" s="40">
        <f t="shared" si="7"/>
        <v>2.6000000000000005</v>
      </c>
      <c r="C56" s="40">
        <f t="shared" si="8"/>
        <v>4.8999999999999995</v>
      </c>
      <c r="D56" s="3" t="s">
        <v>1079</v>
      </c>
      <c r="E56" s="36"/>
      <c r="F56" s="36"/>
      <c r="G56" s="42">
        <f t="shared" si="0"/>
        <v>0.7002604166666667</v>
      </c>
      <c r="H56" s="42">
        <f t="shared" si="1"/>
        <v>0.7011111111111111</v>
      </c>
      <c r="I56" s="42">
        <f t="shared" si="2"/>
        <v>0.7020833333333333</v>
      </c>
      <c r="J56" s="42">
        <f t="shared" si="3"/>
        <v>0.6823717948717948</v>
      </c>
      <c r="K56" s="42">
        <f t="shared" si="4"/>
        <v>0.6836805555555555</v>
      </c>
    </row>
    <row r="57" spans="2:11" ht="13.5" customHeight="1">
      <c r="B57" s="40">
        <f t="shared" si="7"/>
        <v>2.6000000000000005</v>
      </c>
      <c r="C57" s="40">
        <f t="shared" si="8"/>
        <v>4.8999999999999995</v>
      </c>
      <c r="D57" s="3" t="s">
        <v>1081</v>
      </c>
      <c r="E57" s="36"/>
      <c r="F57" s="36"/>
      <c r="G57" s="42">
        <f t="shared" si="0"/>
        <v>0.7002604166666667</v>
      </c>
      <c r="H57" s="42">
        <f t="shared" si="1"/>
        <v>0.7011111111111111</v>
      </c>
      <c r="I57" s="42">
        <f t="shared" si="2"/>
        <v>0.7020833333333333</v>
      </c>
      <c r="J57" s="42">
        <f t="shared" si="3"/>
        <v>0.6823717948717948</v>
      </c>
      <c r="K57" s="42">
        <f t="shared" si="4"/>
        <v>0.6836805555555555</v>
      </c>
    </row>
    <row r="58" spans="2:11" ht="13.5" customHeight="1">
      <c r="B58" s="40">
        <f t="shared" si="7"/>
        <v>2.6000000000000005</v>
      </c>
      <c r="C58" s="40">
        <f t="shared" si="8"/>
        <v>4.8999999999999995</v>
      </c>
      <c r="D58" s="3" t="s">
        <v>1080</v>
      </c>
      <c r="E58" s="36"/>
      <c r="F58" s="36"/>
      <c r="G58" s="42">
        <f t="shared" si="0"/>
        <v>0.7002604166666667</v>
      </c>
      <c r="H58" s="42">
        <f t="shared" si="1"/>
        <v>0.7011111111111111</v>
      </c>
      <c r="I58" s="42">
        <f t="shared" si="2"/>
        <v>0.7020833333333333</v>
      </c>
      <c r="J58" s="42">
        <f t="shared" si="3"/>
        <v>0.6823717948717948</v>
      </c>
      <c r="K58" s="42">
        <f t="shared" si="4"/>
        <v>0.6836805555555555</v>
      </c>
    </row>
    <row r="59" spans="2:11" ht="13.5" customHeight="1">
      <c r="B59" s="40">
        <f t="shared" si="7"/>
        <v>2.6000000000000005</v>
      </c>
      <c r="C59" s="40">
        <f t="shared" si="8"/>
        <v>4.8999999999999995</v>
      </c>
      <c r="D59" s="3" t="s">
        <v>1076</v>
      </c>
      <c r="E59" s="36"/>
      <c r="F59" s="36"/>
      <c r="G59" s="42">
        <f t="shared" si="0"/>
        <v>0.7002604166666667</v>
      </c>
      <c r="H59" s="42">
        <f t="shared" si="1"/>
        <v>0.7011111111111111</v>
      </c>
      <c r="I59" s="42">
        <f t="shared" si="2"/>
        <v>0.7020833333333333</v>
      </c>
      <c r="J59" s="42">
        <f t="shared" si="3"/>
        <v>0.6823717948717948</v>
      </c>
      <c r="K59" s="42">
        <f t="shared" si="4"/>
        <v>0.6836805555555555</v>
      </c>
    </row>
    <row r="60" spans="2:11" ht="13.5" customHeight="1">
      <c r="B60" s="40">
        <f t="shared" si="7"/>
        <v>2.6000000000000005</v>
      </c>
      <c r="C60" s="40">
        <f t="shared" si="8"/>
        <v>4.8999999999999995</v>
      </c>
      <c r="D60" s="3" t="s">
        <v>1077</v>
      </c>
      <c r="E60" s="36"/>
      <c r="F60" s="36"/>
      <c r="G60" s="42">
        <f t="shared" si="0"/>
        <v>0.7002604166666667</v>
      </c>
      <c r="H60" s="42">
        <f t="shared" si="1"/>
        <v>0.7011111111111111</v>
      </c>
      <c r="I60" s="42">
        <f t="shared" si="2"/>
        <v>0.7020833333333333</v>
      </c>
      <c r="J60" s="42">
        <f t="shared" si="3"/>
        <v>0.6823717948717948</v>
      </c>
      <c r="K60" s="42">
        <f t="shared" si="4"/>
        <v>0.6836805555555555</v>
      </c>
    </row>
    <row r="61" spans="1:11" ht="13.5" customHeight="1">
      <c r="A61" s="1">
        <v>2.3</v>
      </c>
      <c r="B61" s="40">
        <f t="shared" si="7"/>
        <v>0.3000000000000007</v>
      </c>
      <c r="C61" s="40">
        <f t="shared" si="8"/>
        <v>7.199999999999999</v>
      </c>
      <c r="D61" s="3" t="s">
        <v>1078</v>
      </c>
      <c r="E61" s="36"/>
      <c r="F61" s="36"/>
      <c r="G61" s="42">
        <f t="shared" si="0"/>
        <v>0.70625</v>
      </c>
      <c r="H61" s="42">
        <f t="shared" si="1"/>
        <v>0.7075</v>
      </c>
      <c r="I61" s="42">
        <f t="shared" si="2"/>
        <v>0.7089285714285715</v>
      </c>
      <c r="J61" s="42">
        <f t="shared" si="3"/>
        <v>0.6897435897435897</v>
      </c>
      <c r="K61" s="42">
        <f t="shared" si="4"/>
        <v>0.6916666666666667</v>
      </c>
    </row>
    <row r="62" spans="2:11" ht="13.5" customHeight="1">
      <c r="B62" s="40">
        <f t="shared" si="7"/>
        <v>0.3000000000000007</v>
      </c>
      <c r="C62" s="40">
        <f t="shared" si="8"/>
        <v>7.199999999999999</v>
      </c>
      <c r="D62" s="3" t="s">
        <v>1082</v>
      </c>
      <c r="E62" s="36"/>
      <c r="F62" s="36"/>
      <c r="G62" s="42">
        <f t="shared" si="0"/>
        <v>0.70625</v>
      </c>
      <c r="H62" s="42">
        <f t="shared" si="1"/>
        <v>0.7075</v>
      </c>
      <c r="I62" s="42">
        <f t="shared" si="2"/>
        <v>0.7089285714285715</v>
      </c>
      <c r="J62" s="42">
        <f t="shared" si="3"/>
        <v>0.6897435897435897</v>
      </c>
      <c r="K62" s="42">
        <f t="shared" si="4"/>
        <v>0.6916666666666667</v>
      </c>
    </row>
    <row r="63" spans="1:11" ht="13.5" customHeight="1">
      <c r="A63" s="1">
        <v>0.3</v>
      </c>
      <c r="B63" s="40">
        <f t="shared" si="7"/>
        <v>7.216449660063518E-16</v>
      </c>
      <c r="C63" s="40">
        <f t="shared" si="8"/>
        <v>7.499999999999999</v>
      </c>
      <c r="D63" s="317" t="s">
        <v>1086</v>
      </c>
      <c r="E63" s="36"/>
      <c r="F63" s="36"/>
      <c r="G63" s="42">
        <f t="shared" si="0"/>
        <v>0.70703125</v>
      </c>
      <c r="H63" s="42">
        <f t="shared" si="1"/>
        <v>0.7083333333333334</v>
      </c>
      <c r="I63" s="42">
        <f t="shared" si="2"/>
        <v>0.7098214285714286</v>
      </c>
      <c r="J63" s="42">
        <f t="shared" si="3"/>
        <v>0.6907051282051282</v>
      </c>
      <c r="K63" s="42">
        <f t="shared" si="4"/>
        <v>0.6927083333333333</v>
      </c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D5:G5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536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6"/>
      <c r="B5" s="6"/>
      <c r="C5" s="17"/>
      <c r="D5" s="328" t="s">
        <v>537</v>
      </c>
      <c r="E5" s="328"/>
      <c r="F5" s="328"/>
      <c r="G5" s="328"/>
      <c r="H5" s="16">
        <v>193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174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336" t="s">
        <v>12</v>
      </c>
      <c r="H6" s="336"/>
      <c r="I6" s="336"/>
      <c r="J6" s="336"/>
      <c r="K6" s="336"/>
      <c r="L6" s="19">
        <v>0.4583333333333333</v>
      </c>
      <c r="M6" s="19">
        <v>0.4583333333333333</v>
      </c>
      <c r="N6" s="15" t="s">
        <v>13</v>
      </c>
    </row>
    <row r="7" spans="1:13" s="10" customFormat="1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  <c r="M7" s="15"/>
    </row>
    <row r="8" spans="1:13" s="10" customFormat="1" ht="13.5" customHeight="1">
      <c r="A8" s="30"/>
      <c r="B8" s="31"/>
      <c r="C8" s="31"/>
      <c r="D8" s="32" t="s">
        <v>529</v>
      </c>
      <c r="E8" s="31"/>
      <c r="F8" s="31"/>
      <c r="G8" s="124"/>
      <c r="H8" s="133"/>
      <c r="I8" s="133"/>
      <c r="J8" s="133"/>
      <c r="K8" s="133"/>
      <c r="L8" s="134"/>
      <c r="M8" s="15"/>
    </row>
    <row r="9" spans="1:15" s="10" customFormat="1" ht="13.5" customHeight="1">
      <c r="A9" s="35">
        <v>0</v>
      </c>
      <c r="B9" s="166">
        <f>$H$5</f>
        <v>193</v>
      </c>
      <c r="C9" s="166">
        <v>0</v>
      </c>
      <c r="D9" s="37" t="s">
        <v>535</v>
      </c>
      <c r="E9" s="36" t="s">
        <v>268</v>
      </c>
      <c r="F9" s="36">
        <v>112</v>
      </c>
      <c r="G9" s="64">
        <f>$L$5</f>
        <v>0.125</v>
      </c>
      <c r="H9" s="64">
        <f>$L$5</f>
        <v>0.125</v>
      </c>
      <c r="I9" s="64">
        <f>$L$5</f>
        <v>0.125</v>
      </c>
      <c r="J9" s="64">
        <f>$M$5</f>
        <v>0.125</v>
      </c>
      <c r="K9" s="64">
        <f>$M$5</f>
        <v>0.125</v>
      </c>
      <c r="L9" s="134"/>
      <c r="M9" s="15"/>
      <c r="N9" s="15"/>
      <c r="O9" s="15"/>
    </row>
    <row r="10" spans="1:15" s="10" customFormat="1" ht="13.5" customHeight="1">
      <c r="A10" s="35">
        <v>2.5</v>
      </c>
      <c r="B10" s="166">
        <f aca="true" t="shared" si="0" ref="B10:B23">B9-A10</f>
        <v>190.5</v>
      </c>
      <c r="C10" s="166">
        <f aca="true" t="shared" si="1" ref="C10:C23">C9+A10</f>
        <v>2.5</v>
      </c>
      <c r="D10" s="43" t="s">
        <v>534</v>
      </c>
      <c r="E10" s="36" t="s">
        <v>268</v>
      </c>
      <c r="F10" s="36"/>
      <c r="G10" s="135">
        <f>SUM($G$9+$O$3*C10)</f>
        <v>0.13151041666666666</v>
      </c>
      <c r="H10" s="135">
        <f>SUM($H$9+$P$3*C10)</f>
        <v>0.13194444444444445</v>
      </c>
      <c r="I10" s="135">
        <f>SUM($I$9+$Q$3*C10)</f>
        <v>0.1324404761904762</v>
      </c>
      <c r="J10" s="135">
        <f>SUM($J$9+$R$3*C10)</f>
        <v>0.1330128205128205</v>
      </c>
      <c r="K10" s="135">
        <f>SUM($K$9+$S$3*C10)</f>
        <v>0.13368055555555555</v>
      </c>
      <c r="L10" s="134"/>
      <c r="M10" s="15"/>
      <c r="N10" s="15"/>
      <c r="O10" s="15"/>
    </row>
    <row r="11" spans="1:15" s="10" customFormat="1" ht="13.5" customHeight="1">
      <c r="A11" s="35">
        <v>11</v>
      </c>
      <c r="B11" s="166">
        <f t="shared" si="0"/>
        <v>179.5</v>
      </c>
      <c r="C11" s="166">
        <f t="shared" si="1"/>
        <v>13.5</v>
      </c>
      <c r="D11" s="43" t="s">
        <v>538</v>
      </c>
      <c r="E11" s="36" t="s">
        <v>268</v>
      </c>
      <c r="F11" s="36"/>
      <c r="G11" s="135">
        <f>SUM($G$9+$O$3*C11)</f>
        <v>0.16015625</v>
      </c>
      <c r="H11" s="135">
        <f>SUM($H$9+$P$3*C11)</f>
        <v>0.1625</v>
      </c>
      <c r="I11" s="135">
        <f>SUM($I$9+$Q$3*C11)</f>
        <v>0.16517857142857142</v>
      </c>
      <c r="J11" s="135">
        <f>SUM($J$9+$R$3*C11)</f>
        <v>0.16826923076923078</v>
      </c>
      <c r="K11" s="135">
        <f>SUM($K$9+$S$3*C11)</f>
        <v>0.171875</v>
      </c>
      <c r="L11" s="134"/>
      <c r="M11" s="15"/>
      <c r="N11" s="15"/>
      <c r="O11" s="15"/>
    </row>
    <row r="12" spans="1:15" s="10" customFormat="1" ht="13.5" customHeight="1">
      <c r="A12" s="35">
        <v>3</v>
      </c>
      <c r="B12" s="166">
        <f t="shared" si="0"/>
        <v>176.5</v>
      </c>
      <c r="C12" s="166">
        <f t="shared" si="1"/>
        <v>16.5</v>
      </c>
      <c r="D12" s="41" t="s">
        <v>539</v>
      </c>
      <c r="E12" s="36" t="s">
        <v>540</v>
      </c>
      <c r="F12" s="36"/>
      <c r="G12" s="135">
        <f aca="true" t="shared" si="2" ref="G12:G50">SUM($G$9+$O$3*C12)</f>
        <v>0.16796875</v>
      </c>
      <c r="H12" s="135">
        <f aca="true" t="shared" si="3" ref="H12:H50">SUM($H$9+$P$3*C12)</f>
        <v>0.17083333333333334</v>
      </c>
      <c r="I12" s="135">
        <f aca="true" t="shared" si="4" ref="I12:I50">SUM($I$9+$Q$3*C12)</f>
        <v>0.17410714285714285</v>
      </c>
      <c r="J12" s="135">
        <f aca="true" t="shared" si="5" ref="J12:J50">SUM($J$9+$R$3*C12)</f>
        <v>0.1778846153846154</v>
      </c>
      <c r="K12" s="135">
        <f aca="true" t="shared" si="6" ref="K12:K50">SUM($K$9+$S$3*C12)</f>
        <v>0.18229166666666666</v>
      </c>
      <c r="L12" s="134"/>
      <c r="M12" s="15"/>
      <c r="N12" s="15"/>
      <c r="O12" s="15"/>
    </row>
    <row r="13" spans="1:15" s="10" customFormat="1" ht="13.5" customHeight="1">
      <c r="A13" s="35">
        <v>1.5</v>
      </c>
      <c r="B13" s="166">
        <f t="shared" si="0"/>
        <v>175</v>
      </c>
      <c r="C13" s="166">
        <f t="shared" si="1"/>
        <v>18</v>
      </c>
      <c r="D13" s="43" t="s">
        <v>541</v>
      </c>
      <c r="E13" s="36" t="s">
        <v>171</v>
      </c>
      <c r="F13" s="36"/>
      <c r="G13" s="135">
        <f t="shared" si="2"/>
        <v>0.171875</v>
      </c>
      <c r="H13" s="135">
        <f t="shared" si="3"/>
        <v>0.175</v>
      </c>
      <c r="I13" s="135">
        <f t="shared" si="4"/>
        <v>0.17857142857142858</v>
      </c>
      <c r="J13" s="135">
        <f t="shared" si="5"/>
        <v>0.18269230769230768</v>
      </c>
      <c r="K13" s="135">
        <f t="shared" si="6"/>
        <v>0.1875</v>
      </c>
      <c r="L13" s="134"/>
      <c r="M13" s="15"/>
      <c r="N13" s="15"/>
      <c r="O13" s="15"/>
    </row>
    <row r="14" spans="1:15" s="10" customFormat="1" ht="13.5" customHeight="1">
      <c r="A14" s="35">
        <v>10</v>
      </c>
      <c r="B14" s="166">
        <f t="shared" si="0"/>
        <v>165</v>
      </c>
      <c r="C14" s="166">
        <f t="shared" si="1"/>
        <v>28</v>
      </c>
      <c r="D14" s="44" t="s">
        <v>542</v>
      </c>
      <c r="E14" s="36" t="s">
        <v>171</v>
      </c>
      <c r="F14" s="36"/>
      <c r="G14" s="135">
        <f t="shared" si="2"/>
        <v>0.19791666666666666</v>
      </c>
      <c r="H14" s="135">
        <f t="shared" si="3"/>
        <v>0.20277777777777778</v>
      </c>
      <c r="I14" s="135">
        <f t="shared" si="4"/>
        <v>0.20833333333333331</v>
      </c>
      <c r="J14" s="135">
        <f t="shared" si="5"/>
        <v>0.21474358974358976</v>
      </c>
      <c r="K14" s="135">
        <f t="shared" si="6"/>
        <v>0.2222222222222222</v>
      </c>
      <c r="L14" s="134"/>
      <c r="M14" s="15"/>
      <c r="N14" s="15"/>
      <c r="O14" s="15"/>
    </row>
    <row r="15" spans="1:15" s="10" customFormat="1" ht="13.5" customHeight="1">
      <c r="A15" s="35">
        <v>4.5</v>
      </c>
      <c r="B15" s="166">
        <f t="shared" si="0"/>
        <v>160.5</v>
      </c>
      <c r="C15" s="166">
        <f t="shared" si="1"/>
        <v>32.5</v>
      </c>
      <c r="D15" s="74" t="s">
        <v>543</v>
      </c>
      <c r="E15" s="36" t="s">
        <v>544</v>
      </c>
      <c r="F15" s="36"/>
      <c r="G15" s="135">
        <f t="shared" si="2"/>
        <v>0.20963541666666666</v>
      </c>
      <c r="H15" s="135">
        <f t="shared" si="3"/>
        <v>0.21527777777777776</v>
      </c>
      <c r="I15" s="135">
        <f t="shared" si="4"/>
        <v>0.22172619047619047</v>
      </c>
      <c r="J15" s="135">
        <f t="shared" si="5"/>
        <v>0.22916666666666666</v>
      </c>
      <c r="K15" s="135">
        <f t="shared" si="6"/>
        <v>0.2378472222222222</v>
      </c>
      <c r="L15" s="134"/>
      <c r="M15" s="15"/>
      <c r="N15" s="15"/>
      <c r="O15" s="15"/>
    </row>
    <row r="16" spans="1:15" s="10" customFormat="1" ht="13.5" customHeight="1">
      <c r="A16" s="35">
        <v>6</v>
      </c>
      <c r="B16" s="166">
        <f t="shared" si="0"/>
        <v>154.5</v>
      </c>
      <c r="C16" s="166">
        <f t="shared" si="1"/>
        <v>38.5</v>
      </c>
      <c r="D16" s="43" t="s">
        <v>545</v>
      </c>
      <c r="E16" s="36" t="s">
        <v>544</v>
      </c>
      <c r="F16" s="36">
        <v>368</v>
      </c>
      <c r="G16" s="135">
        <f t="shared" si="2"/>
        <v>0.22526041666666666</v>
      </c>
      <c r="H16" s="135">
        <f t="shared" si="3"/>
        <v>0.23194444444444443</v>
      </c>
      <c r="I16" s="135">
        <f t="shared" si="4"/>
        <v>0.23958333333333331</v>
      </c>
      <c r="J16" s="135">
        <f t="shared" si="5"/>
        <v>0.2483974358974359</v>
      </c>
      <c r="K16" s="135">
        <f t="shared" si="6"/>
        <v>0.2586805555555556</v>
      </c>
      <c r="L16" s="134"/>
      <c r="M16" s="15"/>
      <c r="N16" s="15"/>
      <c r="O16" s="15"/>
    </row>
    <row r="17" spans="1:15" s="10" customFormat="1" ht="13.5" customHeight="1">
      <c r="A17" s="35">
        <v>7.5</v>
      </c>
      <c r="B17" s="166">
        <f t="shared" si="0"/>
        <v>147</v>
      </c>
      <c r="C17" s="166">
        <f t="shared" si="1"/>
        <v>46</v>
      </c>
      <c r="D17" s="43" t="s">
        <v>546</v>
      </c>
      <c r="E17" s="36" t="s">
        <v>544</v>
      </c>
      <c r="F17" s="36"/>
      <c r="G17" s="135">
        <f t="shared" si="2"/>
        <v>0.24479166666666666</v>
      </c>
      <c r="H17" s="135">
        <f t="shared" si="3"/>
        <v>0.25277777777777777</v>
      </c>
      <c r="I17" s="135">
        <f t="shared" si="4"/>
        <v>0.26190476190476186</v>
      </c>
      <c r="J17" s="135">
        <f t="shared" si="5"/>
        <v>0.27243589743589747</v>
      </c>
      <c r="K17" s="135">
        <f t="shared" si="6"/>
        <v>0.2847222222222222</v>
      </c>
      <c r="L17" s="134"/>
      <c r="M17" s="15"/>
      <c r="N17" s="15"/>
      <c r="O17" s="15"/>
    </row>
    <row r="18" spans="1:15" s="10" customFormat="1" ht="13.5" customHeight="1">
      <c r="A18" s="73">
        <v>1</v>
      </c>
      <c r="B18" s="166">
        <f t="shared" si="0"/>
        <v>146</v>
      </c>
      <c r="C18" s="166">
        <f t="shared" si="1"/>
        <v>47</v>
      </c>
      <c r="D18" s="41" t="s">
        <v>547</v>
      </c>
      <c r="E18" s="36" t="s">
        <v>531</v>
      </c>
      <c r="F18" s="36"/>
      <c r="G18" s="135">
        <f t="shared" si="2"/>
        <v>0.24739583333333331</v>
      </c>
      <c r="H18" s="135">
        <f t="shared" si="3"/>
        <v>0.25555555555555554</v>
      </c>
      <c r="I18" s="135">
        <f t="shared" si="4"/>
        <v>0.2648809523809524</v>
      </c>
      <c r="J18" s="135">
        <f t="shared" si="5"/>
        <v>0.27564102564102566</v>
      </c>
      <c r="K18" s="135">
        <f t="shared" si="6"/>
        <v>0.2881944444444444</v>
      </c>
      <c r="L18" s="134"/>
      <c r="M18" s="15"/>
      <c r="N18" s="15"/>
      <c r="O18" s="15"/>
    </row>
    <row r="19" spans="1:15" s="10" customFormat="1" ht="13.5" customHeight="1">
      <c r="A19" s="35">
        <v>3</v>
      </c>
      <c r="B19" s="166">
        <f t="shared" si="0"/>
        <v>143</v>
      </c>
      <c r="C19" s="166">
        <f t="shared" si="1"/>
        <v>50</v>
      </c>
      <c r="D19" s="43" t="s">
        <v>548</v>
      </c>
      <c r="E19" s="36" t="s">
        <v>531</v>
      </c>
      <c r="F19" s="36"/>
      <c r="G19" s="135">
        <f t="shared" si="2"/>
        <v>0.2552083333333333</v>
      </c>
      <c r="H19" s="135">
        <f t="shared" si="3"/>
        <v>0.26388888888888884</v>
      </c>
      <c r="I19" s="135">
        <f t="shared" si="4"/>
        <v>0.27380952380952384</v>
      </c>
      <c r="J19" s="135">
        <f t="shared" si="5"/>
        <v>0.28525641025641024</v>
      </c>
      <c r="K19" s="135">
        <f t="shared" si="6"/>
        <v>0.2986111111111111</v>
      </c>
      <c r="L19" s="134"/>
      <c r="M19" s="15"/>
      <c r="N19" s="15"/>
      <c r="O19" s="15"/>
    </row>
    <row r="20" spans="1:15" s="10" customFormat="1" ht="13.5" customHeight="1">
      <c r="A20" s="35">
        <v>2</v>
      </c>
      <c r="B20" s="166">
        <f t="shared" si="0"/>
        <v>141</v>
      </c>
      <c r="C20" s="166">
        <f t="shared" si="1"/>
        <v>52</v>
      </c>
      <c r="D20" s="43" t="s">
        <v>549</v>
      </c>
      <c r="E20" s="36" t="s">
        <v>531</v>
      </c>
      <c r="F20" s="36"/>
      <c r="G20" s="135">
        <f t="shared" si="2"/>
        <v>0.26041666666666663</v>
      </c>
      <c r="H20" s="135">
        <f t="shared" si="3"/>
        <v>0.26944444444444443</v>
      </c>
      <c r="I20" s="135">
        <f t="shared" si="4"/>
        <v>0.27976190476190477</v>
      </c>
      <c r="J20" s="135">
        <f t="shared" si="5"/>
        <v>0.29166666666666663</v>
      </c>
      <c r="K20" s="135">
        <f t="shared" si="6"/>
        <v>0.3055555555555556</v>
      </c>
      <c r="L20" s="134"/>
      <c r="M20" s="15"/>
      <c r="N20" s="15"/>
      <c r="O20" s="15"/>
    </row>
    <row r="21" spans="1:15" s="10" customFormat="1" ht="13.5" customHeight="1">
      <c r="A21" s="35">
        <v>2</v>
      </c>
      <c r="B21" s="166">
        <f t="shared" si="0"/>
        <v>139</v>
      </c>
      <c r="C21" s="166">
        <f t="shared" si="1"/>
        <v>54</v>
      </c>
      <c r="D21" s="43" t="s">
        <v>550</v>
      </c>
      <c r="E21" s="36" t="s">
        <v>531</v>
      </c>
      <c r="F21" s="36"/>
      <c r="G21" s="135">
        <f t="shared" si="2"/>
        <v>0.265625</v>
      </c>
      <c r="H21" s="135">
        <f t="shared" si="3"/>
        <v>0.275</v>
      </c>
      <c r="I21" s="135">
        <f t="shared" si="4"/>
        <v>0.2857142857142857</v>
      </c>
      <c r="J21" s="135">
        <f t="shared" si="5"/>
        <v>0.2980769230769231</v>
      </c>
      <c r="K21" s="135">
        <f t="shared" si="6"/>
        <v>0.3125</v>
      </c>
      <c r="L21" s="134"/>
      <c r="M21" s="15"/>
      <c r="N21" s="15"/>
      <c r="O21" s="15"/>
    </row>
    <row r="22" spans="1:15" s="10" customFormat="1" ht="13.5" customHeight="1">
      <c r="A22" s="35">
        <v>1.5</v>
      </c>
      <c r="B22" s="166">
        <f t="shared" si="0"/>
        <v>137.5</v>
      </c>
      <c r="C22" s="166">
        <f t="shared" si="1"/>
        <v>55.5</v>
      </c>
      <c r="D22" s="43" t="s">
        <v>551</v>
      </c>
      <c r="E22" s="36" t="s">
        <v>531</v>
      </c>
      <c r="F22" s="36"/>
      <c r="G22" s="135">
        <f t="shared" si="2"/>
        <v>0.26953125</v>
      </c>
      <c r="H22" s="135">
        <f t="shared" si="3"/>
        <v>0.2791666666666667</v>
      </c>
      <c r="I22" s="135">
        <f t="shared" si="4"/>
        <v>0.2901785714285714</v>
      </c>
      <c r="J22" s="135">
        <f t="shared" si="5"/>
        <v>0.3028846153846154</v>
      </c>
      <c r="K22" s="135">
        <f t="shared" si="6"/>
        <v>0.3177083333333333</v>
      </c>
      <c r="L22" s="134"/>
      <c r="M22" s="15"/>
      <c r="N22" s="15"/>
      <c r="O22" s="15"/>
    </row>
    <row r="23" spans="1:15" s="10" customFormat="1" ht="13.5" customHeight="1">
      <c r="A23" s="35">
        <v>5</v>
      </c>
      <c r="B23" s="166">
        <f t="shared" si="0"/>
        <v>132.5</v>
      </c>
      <c r="C23" s="166">
        <f t="shared" si="1"/>
        <v>60.5</v>
      </c>
      <c r="D23" s="43" t="s">
        <v>552</v>
      </c>
      <c r="E23" s="36" t="s">
        <v>553</v>
      </c>
      <c r="F23" s="36"/>
      <c r="G23" s="135">
        <f t="shared" si="2"/>
        <v>0.2825520833333333</v>
      </c>
      <c r="H23" s="135">
        <f t="shared" si="3"/>
        <v>0.2930555555555555</v>
      </c>
      <c r="I23" s="135">
        <f t="shared" si="4"/>
        <v>0.30505952380952384</v>
      </c>
      <c r="J23" s="135">
        <f t="shared" si="5"/>
        <v>0.3189102564102564</v>
      </c>
      <c r="K23" s="135">
        <f t="shared" si="6"/>
        <v>0.3350694444444444</v>
      </c>
      <c r="L23" s="134"/>
      <c r="M23" s="15"/>
      <c r="N23" s="15"/>
      <c r="O23" s="15"/>
    </row>
    <row r="24" spans="1:15" s="10" customFormat="1" ht="13.5" customHeight="1">
      <c r="A24" s="35">
        <v>3</v>
      </c>
      <c r="B24" s="166">
        <f aca="true" t="shared" si="7" ref="B24:B32">B23-A24</f>
        <v>129.5</v>
      </c>
      <c r="C24" s="166">
        <f aca="true" t="shared" si="8" ref="C24:C32">C23+A24</f>
        <v>63.5</v>
      </c>
      <c r="D24" s="44" t="s">
        <v>554</v>
      </c>
      <c r="E24" s="36" t="s">
        <v>555</v>
      </c>
      <c r="F24" s="36">
        <v>323</v>
      </c>
      <c r="G24" s="135">
        <f t="shared" si="2"/>
        <v>0.2903645833333333</v>
      </c>
      <c r="H24" s="135">
        <f t="shared" si="3"/>
        <v>0.3013888888888889</v>
      </c>
      <c r="I24" s="135">
        <f t="shared" si="4"/>
        <v>0.31398809523809523</v>
      </c>
      <c r="J24" s="135">
        <f t="shared" si="5"/>
        <v>0.328525641025641</v>
      </c>
      <c r="K24" s="135">
        <f t="shared" si="6"/>
        <v>0.3454861111111111</v>
      </c>
      <c r="L24" s="134"/>
      <c r="M24" s="15"/>
      <c r="N24" s="15"/>
      <c r="O24" s="15"/>
    </row>
    <row r="25" spans="1:15" s="10" customFormat="1" ht="13.5" customHeight="1">
      <c r="A25" s="35">
        <v>7.5</v>
      </c>
      <c r="B25" s="166">
        <f t="shared" si="7"/>
        <v>122</v>
      </c>
      <c r="C25" s="166">
        <f t="shared" si="8"/>
        <v>71</v>
      </c>
      <c r="D25" s="43" t="s">
        <v>556</v>
      </c>
      <c r="E25" s="36" t="s">
        <v>555</v>
      </c>
      <c r="F25" s="36"/>
      <c r="G25" s="135">
        <f t="shared" si="2"/>
        <v>0.3098958333333333</v>
      </c>
      <c r="H25" s="135">
        <f t="shared" si="3"/>
        <v>0.3222222222222222</v>
      </c>
      <c r="I25" s="135">
        <f t="shared" si="4"/>
        <v>0.33630952380952384</v>
      </c>
      <c r="J25" s="135">
        <f t="shared" si="5"/>
        <v>0.35256410256410253</v>
      </c>
      <c r="K25" s="135">
        <f t="shared" si="6"/>
        <v>0.3715277777777778</v>
      </c>
      <c r="L25" s="134"/>
      <c r="M25" s="15"/>
      <c r="N25" s="15"/>
      <c r="O25" s="15"/>
    </row>
    <row r="26" spans="1:15" s="10" customFormat="1" ht="13.5" customHeight="1">
      <c r="A26" s="35">
        <v>5</v>
      </c>
      <c r="B26" s="166">
        <f t="shared" si="7"/>
        <v>117</v>
      </c>
      <c r="C26" s="166">
        <f t="shared" si="8"/>
        <v>76</v>
      </c>
      <c r="D26" s="43" t="s">
        <v>557</v>
      </c>
      <c r="E26" s="36" t="s">
        <v>555</v>
      </c>
      <c r="F26" s="36"/>
      <c r="G26" s="135">
        <f t="shared" si="2"/>
        <v>0.32291666666666663</v>
      </c>
      <c r="H26" s="135">
        <f t="shared" si="3"/>
        <v>0.3361111111111111</v>
      </c>
      <c r="I26" s="135">
        <f t="shared" si="4"/>
        <v>0.35119047619047616</v>
      </c>
      <c r="J26" s="135">
        <f t="shared" si="5"/>
        <v>0.3685897435897436</v>
      </c>
      <c r="K26" s="135">
        <f t="shared" si="6"/>
        <v>0.3888888888888889</v>
      </c>
      <c r="L26" s="134"/>
      <c r="M26" s="15"/>
      <c r="N26" s="15"/>
      <c r="O26" s="15"/>
    </row>
    <row r="27" spans="1:15" s="10" customFormat="1" ht="13.5" customHeight="1">
      <c r="A27" s="35">
        <v>3</v>
      </c>
      <c r="B27" s="166">
        <f t="shared" si="7"/>
        <v>114</v>
      </c>
      <c r="C27" s="166">
        <f t="shared" si="8"/>
        <v>79</v>
      </c>
      <c r="D27" s="44" t="s">
        <v>558</v>
      </c>
      <c r="E27" s="36" t="s">
        <v>555</v>
      </c>
      <c r="F27" s="36"/>
      <c r="G27" s="135">
        <f t="shared" si="2"/>
        <v>0.33072916666666663</v>
      </c>
      <c r="H27" s="135">
        <f t="shared" si="3"/>
        <v>0.34444444444444444</v>
      </c>
      <c r="I27" s="135">
        <f t="shared" si="4"/>
        <v>0.3601190476190476</v>
      </c>
      <c r="J27" s="135">
        <f t="shared" si="5"/>
        <v>0.3782051282051282</v>
      </c>
      <c r="K27" s="135">
        <f t="shared" si="6"/>
        <v>0.3993055555555555</v>
      </c>
      <c r="L27" s="134"/>
      <c r="M27" s="15"/>
      <c r="N27" s="15"/>
      <c r="O27" s="15"/>
    </row>
    <row r="28" spans="1:15" s="10" customFormat="1" ht="13.5" customHeight="1">
      <c r="A28" s="35">
        <v>3.5</v>
      </c>
      <c r="B28" s="166">
        <f t="shared" si="7"/>
        <v>110.5</v>
      </c>
      <c r="C28" s="166">
        <f t="shared" si="8"/>
        <v>82.5</v>
      </c>
      <c r="D28" s="44" t="s">
        <v>559</v>
      </c>
      <c r="E28" s="36" t="s">
        <v>555</v>
      </c>
      <c r="F28" s="36"/>
      <c r="G28" s="135">
        <f t="shared" si="2"/>
        <v>0.33984375</v>
      </c>
      <c r="H28" s="135">
        <f t="shared" si="3"/>
        <v>0.35416666666666663</v>
      </c>
      <c r="I28" s="135">
        <f t="shared" si="4"/>
        <v>0.3705357142857143</v>
      </c>
      <c r="J28" s="135">
        <f t="shared" si="5"/>
        <v>0.3894230769230769</v>
      </c>
      <c r="K28" s="135">
        <f t="shared" si="6"/>
        <v>0.4114583333333333</v>
      </c>
      <c r="L28" s="134"/>
      <c r="M28" s="15"/>
      <c r="N28" s="15"/>
      <c r="O28" s="15"/>
    </row>
    <row r="29" spans="1:15" s="105" customFormat="1" ht="13.5" customHeight="1">
      <c r="A29" s="35">
        <v>8</v>
      </c>
      <c r="B29" s="166">
        <f t="shared" si="7"/>
        <v>102.5</v>
      </c>
      <c r="C29" s="166">
        <f t="shared" si="8"/>
        <v>90.5</v>
      </c>
      <c r="D29" s="44" t="s">
        <v>560</v>
      </c>
      <c r="E29" s="36" t="s">
        <v>561</v>
      </c>
      <c r="F29" s="36"/>
      <c r="G29" s="135">
        <f t="shared" si="2"/>
        <v>0.3606770833333333</v>
      </c>
      <c r="H29" s="135">
        <f t="shared" si="3"/>
        <v>0.3763888888888889</v>
      </c>
      <c r="I29" s="135">
        <f t="shared" si="4"/>
        <v>0.3943452380952381</v>
      </c>
      <c r="J29" s="135">
        <f t="shared" si="5"/>
        <v>0.41506410256410253</v>
      </c>
      <c r="K29" s="135">
        <f t="shared" si="6"/>
        <v>0.4392361111111111</v>
      </c>
      <c r="L29" s="134"/>
      <c r="M29" s="175"/>
      <c r="N29" s="175"/>
      <c r="O29" s="175"/>
    </row>
    <row r="30" spans="1:15" s="10" customFormat="1" ht="13.5" customHeight="1">
      <c r="A30" s="35">
        <v>8.5</v>
      </c>
      <c r="B30" s="166">
        <f t="shared" si="7"/>
        <v>94</v>
      </c>
      <c r="C30" s="166">
        <f t="shared" si="8"/>
        <v>99</v>
      </c>
      <c r="D30" s="44" t="s">
        <v>562</v>
      </c>
      <c r="E30" s="36" t="s">
        <v>561</v>
      </c>
      <c r="F30" s="36">
        <v>532</v>
      </c>
      <c r="G30" s="135">
        <f t="shared" si="2"/>
        <v>0.3828125</v>
      </c>
      <c r="H30" s="135">
        <f t="shared" si="3"/>
        <v>0.39999999999999997</v>
      </c>
      <c r="I30" s="135">
        <f t="shared" si="4"/>
        <v>0.41964285714285715</v>
      </c>
      <c r="J30" s="135">
        <f t="shared" si="5"/>
        <v>0.4423076923076923</v>
      </c>
      <c r="K30" s="135">
        <f t="shared" si="6"/>
        <v>0.46875</v>
      </c>
      <c r="L30" s="134"/>
      <c r="M30" s="15"/>
      <c r="N30" s="15"/>
      <c r="O30" s="15"/>
    </row>
    <row r="31" spans="1:15" s="10" customFormat="1" ht="13.5" customHeight="1">
      <c r="A31" s="35">
        <v>5</v>
      </c>
      <c r="B31" s="166">
        <f t="shared" si="7"/>
        <v>89</v>
      </c>
      <c r="C31" s="166">
        <f t="shared" si="8"/>
        <v>104</v>
      </c>
      <c r="D31" s="44" t="s">
        <v>563</v>
      </c>
      <c r="E31" s="36" t="s">
        <v>564</v>
      </c>
      <c r="F31" s="36"/>
      <c r="G31" s="135">
        <f t="shared" si="2"/>
        <v>0.3958333333333333</v>
      </c>
      <c r="H31" s="135">
        <f t="shared" si="3"/>
        <v>0.41388888888888886</v>
      </c>
      <c r="I31" s="135">
        <f t="shared" si="4"/>
        <v>0.43452380952380953</v>
      </c>
      <c r="J31" s="135">
        <f t="shared" si="5"/>
        <v>0.4583333333333333</v>
      </c>
      <c r="K31" s="135">
        <f t="shared" si="6"/>
        <v>0.4861111111111111</v>
      </c>
      <c r="L31" s="134"/>
      <c r="M31" s="15"/>
      <c r="N31" s="15"/>
      <c r="O31" s="15"/>
    </row>
    <row r="32" spans="1:15" s="10" customFormat="1" ht="12.75" customHeight="1" hidden="1">
      <c r="A32" s="35"/>
      <c r="B32" s="166">
        <f t="shared" si="7"/>
        <v>89</v>
      </c>
      <c r="C32" s="166">
        <f t="shared" si="8"/>
        <v>104</v>
      </c>
      <c r="D32" s="28"/>
      <c r="E32" s="36"/>
      <c r="F32" s="36"/>
      <c r="G32" s="135">
        <f t="shared" si="2"/>
        <v>0.3958333333333333</v>
      </c>
      <c r="H32" s="135">
        <f t="shared" si="3"/>
        <v>0.41388888888888886</v>
      </c>
      <c r="I32" s="135">
        <f t="shared" si="4"/>
        <v>0.43452380952380953</v>
      </c>
      <c r="J32" s="135">
        <f t="shared" si="5"/>
        <v>0.4583333333333333</v>
      </c>
      <c r="K32" s="135">
        <f t="shared" si="6"/>
        <v>0.4861111111111111</v>
      </c>
      <c r="L32" s="134"/>
      <c r="M32" s="15"/>
      <c r="N32" s="15"/>
      <c r="O32" s="15"/>
    </row>
    <row r="33" spans="1:15" s="10" customFormat="1" ht="12.75" customHeight="1" hidden="1">
      <c r="A33" s="35"/>
      <c r="B33" s="166">
        <f aca="true" t="shared" si="9" ref="B33:B40">B32-A33</f>
        <v>89</v>
      </c>
      <c r="C33" s="166">
        <f aca="true" t="shared" si="10" ref="C33:C40">C32+A33</f>
        <v>104</v>
      </c>
      <c r="D33" s="28"/>
      <c r="E33" s="28"/>
      <c r="F33" s="28"/>
      <c r="G33" s="135">
        <f t="shared" si="2"/>
        <v>0.3958333333333333</v>
      </c>
      <c r="H33" s="135">
        <f t="shared" si="3"/>
        <v>0.41388888888888886</v>
      </c>
      <c r="I33" s="135">
        <f t="shared" si="4"/>
        <v>0.43452380952380953</v>
      </c>
      <c r="J33" s="135">
        <f t="shared" si="5"/>
        <v>0.4583333333333333</v>
      </c>
      <c r="K33" s="135">
        <f t="shared" si="6"/>
        <v>0.4861111111111111</v>
      </c>
      <c r="L33" s="134"/>
      <c r="M33" s="15"/>
      <c r="N33" s="15"/>
      <c r="O33" s="15"/>
    </row>
    <row r="34" spans="1:15" s="10" customFormat="1" ht="12.75" customHeight="1" hidden="1">
      <c r="A34" s="35"/>
      <c r="B34" s="166">
        <f t="shared" si="9"/>
        <v>89</v>
      </c>
      <c r="C34" s="166">
        <f t="shared" si="10"/>
        <v>104</v>
      </c>
      <c r="D34" s="43"/>
      <c r="E34" s="45"/>
      <c r="F34" s="36"/>
      <c r="G34" s="135">
        <f t="shared" si="2"/>
        <v>0.3958333333333333</v>
      </c>
      <c r="H34" s="135">
        <f t="shared" si="3"/>
        <v>0.41388888888888886</v>
      </c>
      <c r="I34" s="135">
        <f t="shared" si="4"/>
        <v>0.43452380952380953</v>
      </c>
      <c r="J34" s="135">
        <f t="shared" si="5"/>
        <v>0.4583333333333333</v>
      </c>
      <c r="K34" s="135">
        <f t="shared" si="6"/>
        <v>0.4861111111111111</v>
      </c>
      <c r="L34" s="134"/>
      <c r="M34" s="15"/>
      <c r="N34" s="15"/>
      <c r="O34" s="15"/>
    </row>
    <row r="35" spans="1:15" s="10" customFormat="1" ht="12.75" customHeight="1" hidden="1">
      <c r="A35" s="35"/>
      <c r="B35" s="166">
        <f t="shared" si="9"/>
        <v>89</v>
      </c>
      <c r="C35" s="166">
        <f t="shared" si="10"/>
        <v>104</v>
      </c>
      <c r="D35" s="43"/>
      <c r="E35" s="45"/>
      <c r="F35" s="36"/>
      <c r="G35" s="135">
        <f t="shared" si="2"/>
        <v>0.3958333333333333</v>
      </c>
      <c r="H35" s="135">
        <f t="shared" si="3"/>
        <v>0.41388888888888886</v>
      </c>
      <c r="I35" s="135">
        <f t="shared" si="4"/>
        <v>0.43452380952380953</v>
      </c>
      <c r="J35" s="135">
        <f t="shared" si="5"/>
        <v>0.4583333333333333</v>
      </c>
      <c r="K35" s="135">
        <f t="shared" si="6"/>
        <v>0.4861111111111111</v>
      </c>
      <c r="L35" s="134"/>
      <c r="M35" s="15"/>
      <c r="N35" s="15"/>
      <c r="O35" s="15"/>
    </row>
    <row r="36" spans="1:15" s="10" customFormat="1" ht="12.75" customHeight="1" hidden="1">
      <c r="A36" s="35"/>
      <c r="B36" s="166">
        <f t="shared" si="9"/>
        <v>89</v>
      </c>
      <c r="C36" s="166">
        <f t="shared" si="10"/>
        <v>104</v>
      </c>
      <c r="D36" s="44"/>
      <c r="E36" s="45"/>
      <c r="F36" s="36"/>
      <c r="G36" s="135">
        <f t="shared" si="2"/>
        <v>0.3958333333333333</v>
      </c>
      <c r="H36" s="135">
        <f t="shared" si="3"/>
        <v>0.41388888888888886</v>
      </c>
      <c r="I36" s="135">
        <f t="shared" si="4"/>
        <v>0.43452380952380953</v>
      </c>
      <c r="J36" s="135">
        <f t="shared" si="5"/>
        <v>0.4583333333333333</v>
      </c>
      <c r="K36" s="135">
        <f t="shared" si="6"/>
        <v>0.4861111111111111</v>
      </c>
      <c r="L36" s="134"/>
      <c r="M36" s="15"/>
      <c r="N36" s="15"/>
      <c r="O36" s="15"/>
    </row>
    <row r="37" spans="1:15" s="10" customFormat="1" ht="12.75" customHeight="1" hidden="1">
      <c r="A37" s="35"/>
      <c r="B37" s="166">
        <f t="shared" si="9"/>
        <v>89</v>
      </c>
      <c r="C37" s="166">
        <f t="shared" si="10"/>
        <v>104</v>
      </c>
      <c r="D37" s="43"/>
      <c r="E37" s="45"/>
      <c r="F37" s="36"/>
      <c r="G37" s="135">
        <f t="shared" si="2"/>
        <v>0.3958333333333333</v>
      </c>
      <c r="H37" s="135">
        <f t="shared" si="3"/>
        <v>0.41388888888888886</v>
      </c>
      <c r="I37" s="135">
        <f t="shared" si="4"/>
        <v>0.43452380952380953</v>
      </c>
      <c r="J37" s="135">
        <f t="shared" si="5"/>
        <v>0.4583333333333333</v>
      </c>
      <c r="K37" s="135">
        <f t="shared" si="6"/>
        <v>0.4861111111111111</v>
      </c>
      <c r="L37" s="134"/>
      <c r="M37" s="15"/>
      <c r="N37" s="15"/>
      <c r="O37" s="15"/>
    </row>
    <row r="38" spans="1:15" s="10" customFormat="1" ht="12.75" customHeight="1" hidden="1">
      <c r="A38" s="35"/>
      <c r="B38" s="166">
        <f t="shared" si="9"/>
        <v>89</v>
      </c>
      <c r="C38" s="166">
        <f t="shared" si="10"/>
        <v>104</v>
      </c>
      <c r="D38" s="41"/>
      <c r="E38" s="36"/>
      <c r="F38" s="36"/>
      <c r="G38" s="135">
        <f t="shared" si="2"/>
        <v>0.3958333333333333</v>
      </c>
      <c r="H38" s="135">
        <f t="shared" si="3"/>
        <v>0.41388888888888886</v>
      </c>
      <c r="I38" s="135">
        <f t="shared" si="4"/>
        <v>0.43452380952380953</v>
      </c>
      <c r="J38" s="135">
        <f t="shared" si="5"/>
        <v>0.4583333333333333</v>
      </c>
      <c r="K38" s="135">
        <f t="shared" si="6"/>
        <v>0.4861111111111111</v>
      </c>
      <c r="L38" s="134"/>
      <c r="M38" s="15"/>
      <c r="N38" s="15"/>
      <c r="O38" s="15"/>
    </row>
    <row r="39" spans="1:15" s="10" customFormat="1" ht="12.75" customHeight="1" hidden="1">
      <c r="A39" s="35"/>
      <c r="B39" s="166">
        <f t="shared" si="9"/>
        <v>89</v>
      </c>
      <c r="C39" s="166">
        <f t="shared" si="10"/>
        <v>104</v>
      </c>
      <c r="D39" s="37"/>
      <c r="E39" s="45"/>
      <c r="F39" s="36"/>
      <c r="G39" s="135">
        <f t="shared" si="2"/>
        <v>0.3958333333333333</v>
      </c>
      <c r="H39" s="135">
        <f t="shared" si="3"/>
        <v>0.41388888888888886</v>
      </c>
      <c r="I39" s="135">
        <f t="shared" si="4"/>
        <v>0.43452380952380953</v>
      </c>
      <c r="J39" s="135">
        <f t="shared" si="5"/>
        <v>0.4583333333333333</v>
      </c>
      <c r="K39" s="135">
        <f t="shared" si="6"/>
        <v>0.4861111111111111</v>
      </c>
      <c r="L39" s="134"/>
      <c r="M39" s="15"/>
      <c r="N39" s="15"/>
      <c r="O39" s="15"/>
    </row>
    <row r="40" spans="1:15" s="10" customFormat="1" ht="12.75" customHeight="1" hidden="1">
      <c r="A40" s="35"/>
      <c r="B40" s="166">
        <f t="shared" si="9"/>
        <v>89</v>
      </c>
      <c r="C40" s="166">
        <f t="shared" si="10"/>
        <v>104</v>
      </c>
      <c r="D40" s="43"/>
      <c r="E40" s="45"/>
      <c r="F40" s="36"/>
      <c r="G40" s="135">
        <f t="shared" si="2"/>
        <v>0.3958333333333333</v>
      </c>
      <c r="H40" s="135">
        <f t="shared" si="3"/>
        <v>0.41388888888888886</v>
      </c>
      <c r="I40" s="135">
        <f t="shared" si="4"/>
        <v>0.43452380952380953</v>
      </c>
      <c r="J40" s="135">
        <f t="shared" si="5"/>
        <v>0.4583333333333333</v>
      </c>
      <c r="K40" s="135">
        <f t="shared" si="6"/>
        <v>0.4861111111111111</v>
      </c>
      <c r="L40" s="134"/>
      <c r="M40" s="15"/>
      <c r="N40" s="15"/>
      <c r="O40" s="15"/>
    </row>
    <row r="41" spans="1:15" s="10" customFormat="1" ht="12.75" customHeight="1" hidden="1">
      <c r="A41" s="73"/>
      <c r="B41" s="166">
        <f aca="true" t="shared" si="11" ref="B41:B49">B40-A41</f>
        <v>89</v>
      </c>
      <c r="C41" s="166">
        <f aca="true" t="shared" si="12" ref="C41:C49">C40+A41</f>
        <v>104</v>
      </c>
      <c r="D41" s="54"/>
      <c r="E41" s="176"/>
      <c r="F41" s="45"/>
      <c r="G41" s="135">
        <f t="shared" si="2"/>
        <v>0.3958333333333333</v>
      </c>
      <c r="H41" s="135">
        <f t="shared" si="3"/>
        <v>0.41388888888888886</v>
      </c>
      <c r="I41" s="135">
        <f t="shared" si="4"/>
        <v>0.43452380952380953</v>
      </c>
      <c r="J41" s="135">
        <f t="shared" si="5"/>
        <v>0.4583333333333333</v>
      </c>
      <c r="K41" s="135">
        <f t="shared" si="6"/>
        <v>0.4861111111111111</v>
      </c>
      <c r="L41" s="134"/>
      <c r="M41" s="15"/>
      <c r="N41" s="15"/>
      <c r="O41" s="15"/>
    </row>
    <row r="42" spans="1:15" s="10" customFormat="1" ht="12.75" customHeight="1" hidden="1">
      <c r="A42" s="73"/>
      <c r="B42" s="166">
        <f t="shared" si="11"/>
        <v>89</v>
      </c>
      <c r="C42" s="166">
        <f t="shared" si="12"/>
        <v>104</v>
      </c>
      <c r="D42" s="54"/>
      <c r="E42" s="176"/>
      <c r="F42" s="45"/>
      <c r="G42" s="135">
        <f t="shared" si="2"/>
        <v>0.3958333333333333</v>
      </c>
      <c r="H42" s="135">
        <f t="shared" si="3"/>
        <v>0.41388888888888886</v>
      </c>
      <c r="I42" s="135">
        <f t="shared" si="4"/>
        <v>0.43452380952380953</v>
      </c>
      <c r="J42" s="135">
        <f t="shared" si="5"/>
        <v>0.4583333333333333</v>
      </c>
      <c r="K42" s="135">
        <f t="shared" si="6"/>
        <v>0.4861111111111111</v>
      </c>
      <c r="L42" s="134"/>
      <c r="M42" s="15"/>
      <c r="N42" s="15"/>
      <c r="O42" s="15"/>
    </row>
    <row r="43" spans="1:15" s="10" customFormat="1" ht="12.75" customHeight="1" hidden="1">
      <c r="A43" s="73"/>
      <c r="B43" s="166">
        <f t="shared" si="11"/>
        <v>89</v>
      </c>
      <c r="C43" s="166">
        <f t="shared" si="12"/>
        <v>104</v>
      </c>
      <c r="D43" s="54"/>
      <c r="E43" s="176"/>
      <c r="F43" s="45"/>
      <c r="G43" s="135">
        <f t="shared" si="2"/>
        <v>0.3958333333333333</v>
      </c>
      <c r="H43" s="135">
        <f t="shared" si="3"/>
        <v>0.41388888888888886</v>
      </c>
      <c r="I43" s="135">
        <f t="shared" si="4"/>
        <v>0.43452380952380953</v>
      </c>
      <c r="J43" s="135">
        <f t="shared" si="5"/>
        <v>0.4583333333333333</v>
      </c>
      <c r="K43" s="135">
        <f t="shared" si="6"/>
        <v>0.4861111111111111</v>
      </c>
      <c r="L43" s="140"/>
      <c r="M43" s="15"/>
      <c r="N43" s="15"/>
      <c r="O43" s="15"/>
    </row>
    <row r="44" spans="1:15" s="10" customFormat="1" ht="12.75" customHeight="1" hidden="1">
      <c r="A44" s="73"/>
      <c r="B44" s="166">
        <f t="shared" si="11"/>
        <v>89</v>
      </c>
      <c r="C44" s="166">
        <f t="shared" si="12"/>
        <v>104</v>
      </c>
      <c r="D44" s="54"/>
      <c r="E44" s="176"/>
      <c r="F44" s="45"/>
      <c r="G44" s="135">
        <f t="shared" si="2"/>
        <v>0.3958333333333333</v>
      </c>
      <c r="H44" s="135">
        <f t="shared" si="3"/>
        <v>0.41388888888888886</v>
      </c>
      <c r="I44" s="135">
        <f t="shared" si="4"/>
        <v>0.43452380952380953</v>
      </c>
      <c r="J44" s="135">
        <f t="shared" si="5"/>
        <v>0.4583333333333333</v>
      </c>
      <c r="K44" s="135">
        <f t="shared" si="6"/>
        <v>0.4861111111111111</v>
      </c>
      <c r="L44" s="140"/>
      <c r="M44" s="15"/>
      <c r="N44" s="15"/>
      <c r="O44" s="15"/>
    </row>
    <row r="45" spans="1:15" s="10" customFormat="1" ht="12.75" customHeight="1" hidden="1">
      <c r="A45" s="73"/>
      <c r="B45" s="166">
        <f t="shared" si="11"/>
        <v>89</v>
      </c>
      <c r="C45" s="166">
        <f t="shared" si="12"/>
        <v>104</v>
      </c>
      <c r="D45" s="54"/>
      <c r="E45" s="176"/>
      <c r="F45" s="45"/>
      <c r="G45" s="135">
        <f t="shared" si="2"/>
        <v>0.3958333333333333</v>
      </c>
      <c r="H45" s="135">
        <f t="shared" si="3"/>
        <v>0.41388888888888886</v>
      </c>
      <c r="I45" s="135">
        <f t="shared" si="4"/>
        <v>0.43452380952380953</v>
      </c>
      <c r="J45" s="135">
        <f t="shared" si="5"/>
        <v>0.4583333333333333</v>
      </c>
      <c r="K45" s="135">
        <f t="shared" si="6"/>
        <v>0.4861111111111111</v>
      </c>
      <c r="L45" s="140"/>
      <c r="M45" s="15"/>
      <c r="N45" s="15"/>
      <c r="O45" s="15"/>
    </row>
    <row r="46" spans="1:15" s="10" customFormat="1" ht="12.75" customHeight="1" hidden="1">
      <c r="A46" s="73"/>
      <c r="B46" s="166">
        <f t="shared" si="11"/>
        <v>89</v>
      </c>
      <c r="C46" s="166">
        <f t="shared" si="12"/>
        <v>104</v>
      </c>
      <c r="D46" s="54"/>
      <c r="E46" s="176"/>
      <c r="F46" s="45"/>
      <c r="G46" s="135">
        <f t="shared" si="2"/>
        <v>0.3958333333333333</v>
      </c>
      <c r="H46" s="135">
        <f t="shared" si="3"/>
        <v>0.41388888888888886</v>
      </c>
      <c r="I46" s="135">
        <f t="shared" si="4"/>
        <v>0.43452380952380953</v>
      </c>
      <c r="J46" s="135">
        <f t="shared" si="5"/>
        <v>0.4583333333333333</v>
      </c>
      <c r="K46" s="135">
        <f t="shared" si="6"/>
        <v>0.4861111111111111</v>
      </c>
      <c r="L46" s="140"/>
      <c r="M46" s="15"/>
      <c r="N46" s="15"/>
      <c r="O46" s="15"/>
    </row>
    <row r="47" spans="1:15" s="10" customFormat="1" ht="12.75" customHeight="1" hidden="1">
      <c r="A47" s="73"/>
      <c r="B47" s="166">
        <f t="shared" si="11"/>
        <v>89</v>
      </c>
      <c r="C47" s="166">
        <f t="shared" si="12"/>
        <v>104</v>
      </c>
      <c r="D47" s="54"/>
      <c r="E47" s="176"/>
      <c r="F47" s="45"/>
      <c r="G47" s="135">
        <f t="shared" si="2"/>
        <v>0.3958333333333333</v>
      </c>
      <c r="H47" s="135">
        <f t="shared" si="3"/>
        <v>0.41388888888888886</v>
      </c>
      <c r="I47" s="135">
        <f t="shared" si="4"/>
        <v>0.43452380952380953</v>
      </c>
      <c r="J47" s="135">
        <f t="shared" si="5"/>
        <v>0.4583333333333333</v>
      </c>
      <c r="K47" s="135">
        <f t="shared" si="6"/>
        <v>0.4861111111111111</v>
      </c>
      <c r="L47" s="140"/>
      <c r="M47" s="15"/>
      <c r="N47" s="15"/>
      <c r="O47" s="15"/>
    </row>
    <row r="48" spans="1:15" s="10" customFormat="1" ht="12.75" customHeight="1" hidden="1">
      <c r="A48" s="73"/>
      <c r="B48" s="166">
        <f t="shared" si="11"/>
        <v>89</v>
      </c>
      <c r="C48" s="166">
        <f t="shared" si="12"/>
        <v>104</v>
      </c>
      <c r="D48" s="54"/>
      <c r="E48" s="176"/>
      <c r="F48" s="45"/>
      <c r="G48" s="135">
        <f t="shared" si="2"/>
        <v>0.3958333333333333</v>
      </c>
      <c r="H48" s="135">
        <f t="shared" si="3"/>
        <v>0.41388888888888886</v>
      </c>
      <c r="I48" s="135">
        <f t="shared" si="4"/>
        <v>0.43452380952380953</v>
      </c>
      <c r="J48" s="135">
        <f t="shared" si="5"/>
        <v>0.4583333333333333</v>
      </c>
      <c r="K48" s="135">
        <f t="shared" si="6"/>
        <v>0.4861111111111111</v>
      </c>
      <c r="L48" s="140"/>
      <c r="M48" s="15"/>
      <c r="N48" s="15"/>
      <c r="O48" s="15"/>
    </row>
    <row r="49" spans="1:15" s="10" customFormat="1" ht="12.75" customHeight="1" hidden="1">
      <c r="A49" s="73"/>
      <c r="B49" s="166">
        <f t="shared" si="11"/>
        <v>89</v>
      </c>
      <c r="C49" s="166">
        <f t="shared" si="12"/>
        <v>104</v>
      </c>
      <c r="D49" s="54"/>
      <c r="E49" s="176"/>
      <c r="F49" s="45"/>
      <c r="G49" s="135">
        <f t="shared" si="2"/>
        <v>0.3958333333333333</v>
      </c>
      <c r="H49" s="135">
        <f t="shared" si="3"/>
        <v>0.41388888888888886</v>
      </c>
      <c r="I49" s="135">
        <f t="shared" si="4"/>
        <v>0.43452380952380953</v>
      </c>
      <c r="J49" s="135">
        <f t="shared" si="5"/>
        <v>0.4583333333333333</v>
      </c>
      <c r="K49" s="135">
        <f t="shared" si="6"/>
        <v>0.4861111111111111</v>
      </c>
      <c r="L49" s="140"/>
      <c r="M49" s="15"/>
      <c r="N49" s="15"/>
      <c r="O49" s="15"/>
    </row>
    <row r="50" spans="1:15" s="10" customFormat="1" ht="13.5" customHeight="1">
      <c r="A50" s="73">
        <v>6.5</v>
      </c>
      <c r="B50" s="166">
        <f>B49-A50</f>
        <v>82.5</v>
      </c>
      <c r="C50" s="166">
        <f>C49+A50</f>
        <v>110.5</v>
      </c>
      <c r="D50" s="78" t="s">
        <v>565</v>
      </c>
      <c r="E50" s="36"/>
      <c r="F50" s="36">
        <v>290</v>
      </c>
      <c r="G50" s="135">
        <f t="shared" si="2"/>
        <v>0.41276041666666663</v>
      </c>
      <c r="H50" s="135">
        <f t="shared" si="3"/>
        <v>0.4319444444444444</v>
      </c>
      <c r="I50" s="135">
        <f t="shared" si="4"/>
        <v>0.4538690476190476</v>
      </c>
      <c r="J50" s="135">
        <f t="shared" si="5"/>
        <v>0.47916666666666663</v>
      </c>
      <c r="K50" s="135">
        <f t="shared" si="6"/>
        <v>0.5086805555555556</v>
      </c>
      <c r="L50" s="126"/>
      <c r="M50" s="15"/>
      <c r="N50" s="15"/>
      <c r="O50" s="15"/>
    </row>
    <row r="51" spans="1:15" s="179" customFormat="1" ht="13.5" customHeight="1">
      <c r="A51" s="141"/>
      <c r="B51" s="141"/>
      <c r="C51" s="141"/>
      <c r="D51" s="91" t="s">
        <v>51</v>
      </c>
      <c r="E51" s="177"/>
      <c r="F51" s="142"/>
      <c r="G51" s="136"/>
      <c r="H51" s="136"/>
      <c r="I51" s="136"/>
      <c r="J51" s="136"/>
      <c r="K51" s="136"/>
      <c r="L51" s="138"/>
      <c r="M51" s="178"/>
      <c r="N51" s="178"/>
      <c r="O51" s="178"/>
    </row>
    <row r="52" spans="1:15" s="10" customFormat="1" ht="13.5" customHeight="1">
      <c r="A52" s="35">
        <v>0</v>
      </c>
      <c r="B52" s="166">
        <f>B50</f>
        <v>82.5</v>
      </c>
      <c r="C52" s="166">
        <f>C50</f>
        <v>110.5</v>
      </c>
      <c r="D52" s="78" t="s">
        <v>565</v>
      </c>
      <c r="E52" s="36" t="s">
        <v>566</v>
      </c>
      <c r="F52" s="36"/>
      <c r="G52" s="64">
        <f>$L$6</f>
        <v>0.4583333333333333</v>
      </c>
      <c r="H52" s="64">
        <f>$L$6</f>
        <v>0.4583333333333333</v>
      </c>
      <c r="I52" s="64">
        <f>$L$6</f>
        <v>0.4583333333333333</v>
      </c>
      <c r="J52" s="64">
        <f>$M$6</f>
        <v>0.4583333333333333</v>
      </c>
      <c r="K52" s="64">
        <f>$M$6</f>
        <v>0.4583333333333333</v>
      </c>
      <c r="L52" s="65">
        <f>L51+A52</f>
        <v>0</v>
      </c>
      <c r="M52" s="15"/>
      <c r="N52" s="15"/>
      <c r="O52" s="15"/>
    </row>
    <row r="53" spans="1:15" s="10" customFormat="1" ht="13.5" customHeight="1">
      <c r="A53" s="35">
        <v>9.5</v>
      </c>
      <c r="B53" s="166">
        <f aca="true" t="shared" si="13" ref="B53:B59">B52-A53</f>
        <v>73</v>
      </c>
      <c r="C53" s="166">
        <f aca="true" t="shared" si="14" ref="C53:C59">C52+A53</f>
        <v>120</v>
      </c>
      <c r="D53" s="43" t="s">
        <v>567</v>
      </c>
      <c r="E53" s="36" t="s">
        <v>568</v>
      </c>
      <c r="F53" s="36"/>
      <c r="G53" s="135">
        <f>SUM($G$52+$O$3*L53)</f>
        <v>0.48307291666666663</v>
      </c>
      <c r="H53" s="135">
        <f>SUM($H$52+$P$3*L53)</f>
        <v>0.4847222222222222</v>
      </c>
      <c r="I53" s="135">
        <f>SUM($I$52+$Q$3*L53)</f>
        <v>0.48660714285714285</v>
      </c>
      <c r="J53" s="135">
        <f>SUM($J$52+$R$3*L53)</f>
        <v>0.48878205128205127</v>
      </c>
      <c r="K53" s="135">
        <f>SUM($K$52+$S$3*L53)</f>
        <v>0.4913194444444444</v>
      </c>
      <c r="L53" s="65">
        <f>L52+A53</f>
        <v>9.5</v>
      </c>
      <c r="M53" s="15"/>
      <c r="N53" s="15"/>
      <c r="O53" s="15"/>
    </row>
    <row r="54" spans="1:15" s="10" customFormat="1" ht="13.5" customHeight="1">
      <c r="A54" s="35">
        <v>2</v>
      </c>
      <c r="B54" s="166">
        <f t="shared" si="13"/>
        <v>71</v>
      </c>
      <c r="C54" s="166">
        <f t="shared" si="14"/>
        <v>122</v>
      </c>
      <c r="D54" s="43" t="s">
        <v>569</v>
      </c>
      <c r="E54" s="36" t="s">
        <v>570</v>
      </c>
      <c r="F54" s="36"/>
      <c r="G54" s="135">
        <f aca="true" t="shared" si="15" ref="G54:G80">SUM($G$52+$O$3*L54)</f>
        <v>0.48828125</v>
      </c>
      <c r="H54" s="135">
        <f aca="true" t="shared" si="16" ref="H54:H80">SUM($H$52+$P$3*L54)</f>
        <v>0.49027777777777776</v>
      </c>
      <c r="I54" s="135">
        <f aca="true" t="shared" si="17" ref="I54:I80">SUM($I$52+$Q$3*L54)</f>
        <v>0.4925595238095238</v>
      </c>
      <c r="J54" s="135">
        <f aca="true" t="shared" si="18" ref="J54:J80">SUM($J$52+$R$3*L54)</f>
        <v>0.49519230769230765</v>
      </c>
      <c r="K54" s="135">
        <f aca="true" t="shared" si="19" ref="K54:K80">SUM($K$52+$S$3*L54)</f>
        <v>0.49826388888888884</v>
      </c>
      <c r="L54" s="65">
        <f aca="true" t="shared" si="20" ref="L54:L80">L53+A54</f>
        <v>11.5</v>
      </c>
      <c r="M54" s="15"/>
      <c r="N54" s="15"/>
      <c r="O54" s="15"/>
    </row>
    <row r="55" spans="1:15" s="10" customFormat="1" ht="13.5" customHeight="1">
      <c r="A55" s="35">
        <v>2.5</v>
      </c>
      <c r="B55" s="166">
        <f t="shared" si="13"/>
        <v>68.5</v>
      </c>
      <c r="C55" s="166">
        <f t="shared" si="14"/>
        <v>124.5</v>
      </c>
      <c r="D55" s="44" t="s">
        <v>571</v>
      </c>
      <c r="E55" s="36" t="s">
        <v>78</v>
      </c>
      <c r="F55" s="36"/>
      <c r="G55" s="135">
        <f t="shared" si="15"/>
        <v>0.49479166666666663</v>
      </c>
      <c r="H55" s="135">
        <f t="shared" si="16"/>
        <v>0.4972222222222222</v>
      </c>
      <c r="I55" s="135">
        <f t="shared" si="17"/>
        <v>0.5</v>
      </c>
      <c r="J55" s="135">
        <f t="shared" si="18"/>
        <v>0.5032051282051282</v>
      </c>
      <c r="K55" s="135">
        <f t="shared" si="19"/>
        <v>0.5069444444444444</v>
      </c>
      <c r="L55" s="65">
        <f t="shared" si="20"/>
        <v>14</v>
      </c>
      <c r="M55" s="15"/>
      <c r="N55" s="15"/>
      <c r="O55" s="15"/>
    </row>
    <row r="56" spans="1:15" s="10" customFormat="1" ht="13.5" customHeight="1">
      <c r="A56" s="35">
        <v>4</v>
      </c>
      <c r="B56" s="166">
        <f t="shared" si="13"/>
        <v>64.5</v>
      </c>
      <c r="C56" s="166">
        <f t="shared" si="14"/>
        <v>128.5</v>
      </c>
      <c r="D56" s="44" t="s">
        <v>572</v>
      </c>
      <c r="E56" s="36" t="s">
        <v>289</v>
      </c>
      <c r="F56" s="36"/>
      <c r="G56" s="135">
        <f t="shared" si="15"/>
        <v>0.5052083333333333</v>
      </c>
      <c r="H56" s="135">
        <f t="shared" si="16"/>
        <v>0.5083333333333333</v>
      </c>
      <c r="I56" s="135">
        <f t="shared" si="17"/>
        <v>0.5119047619047619</v>
      </c>
      <c r="J56" s="135">
        <f t="shared" si="18"/>
        <v>0.516025641025641</v>
      </c>
      <c r="K56" s="135">
        <f t="shared" si="19"/>
        <v>0.5208333333333333</v>
      </c>
      <c r="L56" s="65">
        <f t="shared" si="20"/>
        <v>18</v>
      </c>
      <c r="M56" s="15"/>
      <c r="N56" s="15"/>
      <c r="O56" s="15"/>
    </row>
    <row r="57" spans="1:15" s="182" customFormat="1" ht="26.25" customHeight="1">
      <c r="A57" s="67">
        <v>8.5</v>
      </c>
      <c r="B57" s="141">
        <f t="shared" si="13"/>
        <v>56</v>
      </c>
      <c r="C57" s="141">
        <f t="shared" si="14"/>
        <v>137</v>
      </c>
      <c r="D57" s="169" t="s">
        <v>573</v>
      </c>
      <c r="E57" s="49" t="s">
        <v>289</v>
      </c>
      <c r="F57" s="49"/>
      <c r="G57" s="136">
        <f t="shared" si="15"/>
        <v>0.52734375</v>
      </c>
      <c r="H57" s="136">
        <f t="shared" si="16"/>
        <v>0.5319444444444444</v>
      </c>
      <c r="I57" s="136">
        <f t="shared" si="17"/>
        <v>0.5372023809523809</v>
      </c>
      <c r="J57" s="136">
        <f t="shared" si="18"/>
        <v>0.5432692307692307</v>
      </c>
      <c r="K57" s="136">
        <f t="shared" si="19"/>
        <v>0.5503472222222222</v>
      </c>
      <c r="L57" s="180">
        <f t="shared" si="20"/>
        <v>26.5</v>
      </c>
      <c r="M57" s="181"/>
      <c r="N57" s="181"/>
      <c r="O57" s="181"/>
    </row>
    <row r="58" spans="1:15" s="10" customFormat="1" ht="13.5" customHeight="1">
      <c r="A58" s="35">
        <v>4.5</v>
      </c>
      <c r="B58" s="166">
        <f t="shared" si="13"/>
        <v>51.5</v>
      </c>
      <c r="C58" s="166">
        <f t="shared" si="14"/>
        <v>141.5</v>
      </c>
      <c r="D58" s="43" t="s">
        <v>574</v>
      </c>
      <c r="E58" s="45" t="s">
        <v>575</v>
      </c>
      <c r="F58" s="36">
        <v>330</v>
      </c>
      <c r="G58" s="135">
        <f t="shared" si="15"/>
        <v>0.5390625</v>
      </c>
      <c r="H58" s="135">
        <f t="shared" si="16"/>
        <v>0.5444444444444444</v>
      </c>
      <c r="I58" s="135">
        <f t="shared" si="17"/>
        <v>0.550595238095238</v>
      </c>
      <c r="J58" s="135">
        <f t="shared" si="18"/>
        <v>0.5576923076923077</v>
      </c>
      <c r="K58" s="135">
        <f t="shared" si="19"/>
        <v>0.5659722222222222</v>
      </c>
      <c r="L58" s="65">
        <f t="shared" si="20"/>
        <v>31</v>
      </c>
      <c r="M58" s="15"/>
      <c r="N58" s="15"/>
      <c r="O58" s="15"/>
    </row>
    <row r="59" spans="1:15" s="10" customFormat="1" ht="13.5" customHeight="1">
      <c r="A59" s="35">
        <v>2.5</v>
      </c>
      <c r="B59" s="166">
        <f t="shared" si="13"/>
        <v>49</v>
      </c>
      <c r="C59" s="166">
        <f t="shared" si="14"/>
        <v>144</v>
      </c>
      <c r="D59" s="43" t="s">
        <v>576</v>
      </c>
      <c r="E59" s="36" t="s">
        <v>575</v>
      </c>
      <c r="F59" s="36"/>
      <c r="G59" s="135">
        <f t="shared" si="15"/>
        <v>0.5455729166666666</v>
      </c>
      <c r="H59" s="135">
        <f t="shared" si="16"/>
        <v>0.5513888888888888</v>
      </c>
      <c r="I59" s="135">
        <f t="shared" si="17"/>
        <v>0.5580357142857143</v>
      </c>
      <c r="J59" s="135">
        <f t="shared" si="18"/>
        <v>0.5657051282051282</v>
      </c>
      <c r="K59" s="135">
        <f t="shared" si="19"/>
        <v>0.5746527777777778</v>
      </c>
      <c r="L59" s="65">
        <f t="shared" si="20"/>
        <v>33.5</v>
      </c>
      <c r="M59" s="15"/>
      <c r="N59" s="15"/>
      <c r="O59" s="15"/>
    </row>
    <row r="60" spans="1:15" s="10" customFormat="1" ht="13.5" customHeight="1">
      <c r="A60" s="35">
        <v>7</v>
      </c>
      <c r="B60" s="166">
        <f aca="true" t="shared" si="21" ref="B60:B69">B59-A60</f>
        <v>42</v>
      </c>
      <c r="C60" s="166">
        <f aca="true" t="shared" si="22" ref="C60:C69">C59+A60</f>
        <v>151</v>
      </c>
      <c r="D60" s="43" t="s">
        <v>577</v>
      </c>
      <c r="E60" s="36" t="s">
        <v>578</v>
      </c>
      <c r="F60" s="36"/>
      <c r="G60" s="135">
        <f t="shared" si="15"/>
        <v>0.5638020833333333</v>
      </c>
      <c r="H60" s="135">
        <f t="shared" si="16"/>
        <v>0.5708333333333333</v>
      </c>
      <c r="I60" s="135">
        <f t="shared" si="17"/>
        <v>0.5788690476190476</v>
      </c>
      <c r="J60" s="135">
        <f t="shared" si="18"/>
        <v>0.5881410256410255</v>
      </c>
      <c r="K60" s="135">
        <f t="shared" si="19"/>
        <v>0.5989583333333333</v>
      </c>
      <c r="L60" s="65">
        <f t="shared" si="20"/>
        <v>40.5</v>
      </c>
      <c r="M60" s="15"/>
      <c r="N60" s="15"/>
      <c r="O60" s="15"/>
    </row>
    <row r="61" spans="1:15" s="10" customFormat="1" ht="13.5" customHeight="1">
      <c r="A61" s="35">
        <v>6.5</v>
      </c>
      <c r="B61" s="166">
        <f t="shared" si="21"/>
        <v>35.5</v>
      </c>
      <c r="C61" s="166">
        <f t="shared" si="22"/>
        <v>157.5</v>
      </c>
      <c r="D61" s="43" t="s">
        <v>579</v>
      </c>
      <c r="E61" s="36" t="s">
        <v>580</v>
      </c>
      <c r="F61" s="36">
        <v>700</v>
      </c>
      <c r="G61" s="135">
        <f t="shared" si="15"/>
        <v>0.5807291666666666</v>
      </c>
      <c r="H61" s="135">
        <f t="shared" si="16"/>
        <v>0.5888888888888888</v>
      </c>
      <c r="I61" s="135">
        <f t="shared" si="17"/>
        <v>0.5982142857142857</v>
      </c>
      <c r="J61" s="135">
        <f t="shared" si="18"/>
        <v>0.6089743589743589</v>
      </c>
      <c r="K61" s="135">
        <f t="shared" si="19"/>
        <v>0.6215277777777778</v>
      </c>
      <c r="L61" s="65">
        <f t="shared" si="20"/>
        <v>47</v>
      </c>
      <c r="M61" s="15"/>
      <c r="N61" s="15"/>
      <c r="O61" s="15"/>
    </row>
    <row r="62" spans="1:15" s="10" customFormat="1" ht="13.5" customHeight="1">
      <c r="A62" s="35">
        <v>3.5</v>
      </c>
      <c r="B62" s="166">
        <f t="shared" si="21"/>
        <v>32</v>
      </c>
      <c r="C62" s="166">
        <f t="shared" si="22"/>
        <v>161</v>
      </c>
      <c r="D62" s="43" t="s">
        <v>581</v>
      </c>
      <c r="E62" s="45" t="s">
        <v>580</v>
      </c>
      <c r="F62" s="36"/>
      <c r="G62" s="135">
        <f t="shared" si="15"/>
        <v>0.58984375</v>
      </c>
      <c r="H62" s="135">
        <f t="shared" si="16"/>
        <v>0.5986111111111111</v>
      </c>
      <c r="I62" s="135">
        <f t="shared" si="17"/>
        <v>0.6086309523809523</v>
      </c>
      <c r="J62" s="135">
        <f t="shared" si="18"/>
        <v>0.6201923076923077</v>
      </c>
      <c r="K62" s="135">
        <f t="shared" si="19"/>
        <v>0.6336805555555556</v>
      </c>
      <c r="L62" s="65">
        <f t="shared" si="20"/>
        <v>50.5</v>
      </c>
      <c r="M62" s="15"/>
      <c r="N62" s="15"/>
      <c r="O62" s="15"/>
    </row>
    <row r="63" spans="1:15" s="10" customFormat="1" ht="13.5" customHeight="1">
      <c r="A63" s="35">
        <v>2</v>
      </c>
      <c r="B63" s="166">
        <f t="shared" si="21"/>
        <v>30</v>
      </c>
      <c r="C63" s="166">
        <f t="shared" si="22"/>
        <v>163</v>
      </c>
      <c r="D63" s="43" t="s">
        <v>582</v>
      </c>
      <c r="E63" s="36" t="s">
        <v>580</v>
      </c>
      <c r="F63" s="36"/>
      <c r="G63" s="135">
        <f t="shared" si="15"/>
        <v>0.5950520833333333</v>
      </c>
      <c r="H63" s="135">
        <f t="shared" si="16"/>
        <v>0.6041666666666666</v>
      </c>
      <c r="I63" s="135">
        <f t="shared" si="17"/>
        <v>0.6145833333333333</v>
      </c>
      <c r="J63" s="135">
        <f t="shared" si="18"/>
        <v>0.6266025641025641</v>
      </c>
      <c r="K63" s="135">
        <f t="shared" si="19"/>
        <v>0.640625</v>
      </c>
      <c r="L63" s="65">
        <f t="shared" si="20"/>
        <v>52.5</v>
      </c>
      <c r="M63" s="15"/>
      <c r="N63" s="15"/>
      <c r="O63" s="15"/>
    </row>
    <row r="64" spans="1:15" s="10" customFormat="1" ht="13.5" customHeight="1">
      <c r="A64" s="35">
        <v>3</v>
      </c>
      <c r="B64" s="166">
        <f t="shared" si="21"/>
        <v>27</v>
      </c>
      <c r="C64" s="166">
        <f t="shared" si="22"/>
        <v>166</v>
      </c>
      <c r="D64" s="43" t="s">
        <v>582</v>
      </c>
      <c r="E64" s="45" t="s">
        <v>580</v>
      </c>
      <c r="F64" s="36"/>
      <c r="G64" s="135">
        <f t="shared" si="15"/>
        <v>0.6028645833333333</v>
      </c>
      <c r="H64" s="135">
        <f t="shared" si="16"/>
        <v>0.6124999999999999</v>
      </c>
      <c r="I64" s="135">
        <f t="shared" si="17"/>
        <v>0.6235119047619048</v>
      </c>
      <c r="J64" s="135">
        <f t="shared" si="18"/>
        <v>0.6362179487179487</v>
      </c>
      <c r="K64" s="135">
        <f t="shared" si="19"/>
        <v>0.6510416666666666</v>
      </c>
      <c r="L64" s="65">
        <f t="shared" si="20"/>
        <v>55.5</v>
      </c>
      <c r="M64" s="15"/>
      <c r="N64" s="15"/>
      <c r="O64" s="15"/>
    </row>
    <row r="65" spans="1:12" s="10" customFormat="1" ht="13.5" customHeight="1">
      <c r="A65" s="35">
        <v>2.5</v>
      </c>
      <c r="B65" s="166">
        <f t="shared" si="21"/>
        <v>24.5</v>
      </c>
      <c r="C65" s="166">
        <f t="shared" si="22"/>
        <v>168.5</v>
      </c>
      <c r="D65" s="43" t="s">
        <v>583</v>
      </c>
      <c r="E65" s="36" t="s">
        <v>580</v>
      </c>
      <c r="F65" s="45"/>
      <c r="G65" s="135">
        <f t="shared" si="15"/>
        <v>0.609375</v>
      </c>
      <c r="H65" s="135">
        <f t="shared" si="16"/>
        <v>0.6194444444444445</v>
      </c>
      <c r="I65" s="135">
        <f t="shared" si="17"/>
        <v>0.6309523809523809</v>
      </c>
      <c r="J65" s="135">
        <f t="shared" si="18"/>
        <v>0.6442307692307692</v>
      </c>
      <c r="K65" s="135">
        <f t="shared" si="19"/>
        <v>0.6597222222222222</v>
      </c>
      <c r="L65" s="65">
        <f t="shared" si="20"/>
        <v>58</v>
      </c>
    </row>
    <row r="66" spans="1:12" s="10" customFormat="1" ht="13.5" customHeight="1">
      <c r="A66" s="35">
        <v>3</v>
      </c>
      <c r="B66" s="166">
        <f t="shared" si="21"/>
        <v>21.5</v>
      </c>
      <c r="C66" s="166">
        <f t="shared" si="22"/>
        <v>171.5</v>
      </c>
      <c r="D66" s="28" t="s">
        <v>584</v>
      </c>
      <c r="E66" s="45" t="s">
        <v>580</v>
      </c>
      <c r="F66" s="36"/>
      <c r="G66" s="135">
        <f t="shared" si="15"/>
        <v>0.6171875</v>
      </c>
      <c r="H66" s="135">
        <f t="shared" si="16"/>
        <v>0.6277777777777778</v>
      </c>
      <c r="I66" s="135">
        <f t="shared" si="17"/>
        <v>0.6398809523809523</v>
      </c>
      <c r="J66" s="135">
        <f t="shared" si="18"/>
        <v>0.6538461538461539</v>
      </c>
      <c r="K66" s="135">
        <f t="shared" si="19"/>
        <v>0.6701388888888888</v>
      </c>
      <c r="L66" s="65">
        <f t="shared" si="20"/>
        <v>61</v>
      </c>
    </row>
    <row r="67" spans="1:12" s="10" customFormat="1" ht="13.5" customHeight="1">
      <c r="A67" s="35">
        <v>7.5</v>
      </c>
      <c r="B67" s="166">
        <f t="shared" si="21"/>
        <v>14</v>
      </c>
      <c r="C67" s="166">
        <f t="shared" si="22"/>
        <v>179</v>
      </c>
      <c r="D67" s="28" t="s">
        <v>585</v>
      </c>
      <c r="E67" s="36" t="s">
        <v>580</v>
      </c>
      <c r="F67" s="28"/>
      <c r="G67" s="135">
        <f t="shared" si="15"/>
        <v>0.63671875</v>
      </c>
      <c r="H67" s="135">
        <f t="shared" si="16"/>
        <v>0.648611111111111</v>
      </c>
      <c r="I67" s="135">
        <f t="shared" si="17"/>
        <v>0.6622023809523809</v>
      </c>
      <c r="J67" s="135">
        <f t="shared" si="18"/>
        <v>0.6778846153846154</v>
      </c>
      <c r="K67" s="135">
        <f t="shared" si="19"/>
        <v>0.6961805555555556</v>
      </c>
      <c r="L67" s="65">
        <f t="shared" si="20"/>
        <v>68.5</v>
      </c>
    </row>
    <row r="68" spans="1:12" s="10" customFormat="1" ht="13.5" customHeight="1">
      <c r="A68" s="35">
        <v>6</v>
      </c>
      <c r="B68" s="166">
        <f t="shared" si="21"/>
        <v>8</v>
      </c>
      <c r="C68" s="166">
        <f t="shared" si="22"/>
        <v>185</v>
      </c>
      <c r="D68" s="43" t="s">
        <v>586</v>
      </c>
      <c r="E68" s="36" t="s">
        <v>570</v>
      </c>
      <c r="F68" s="36"/>
      <c r="G68" s="135">
        <f t="shared" si="15"/>
        <v>0.65234375</v>
      </c>
      <c r="H68" s="135">
        <f t="shared" si="16"/>
        <v>0.6652777777777777</v>
      </c>
      <c r="I68" s="135">
        <f t="shared" si="17"/>
        <v>0.6800595238095237</v>
      </c>
      <c r="J68" s="135">
        <f t="shared" si="18"/>
        <v>0.6971153846153846</v>
      </c>
      <c r="K68" s="135">
        <f t="shared" si="19"/>
        <v>0.7170138888888888</v>
      </c>
      <c r="L68" s="65">
        <f t="shared" si="20"/>
        <v>74.5</v>
      </c>
    </row>
    <row r="69" spans="1:12" s="10" customFormat="1" ht="12.75" customHeight="1" hidden="1">
      <c r="A69" s="35"/>
      <c r="B69" s="166">
        <f t="shared" si="21"/>
        <v>8</v>
      </c>
      <c r="C69" s="166">
        <f t="shared" si="22"/>
        <v>185</v>
      </c>
      <c r="D69" s="43"/>
      <c r="E69" s="45"/>
      <c r="F69" s="36"/>
      <c r="G69" s="135">
        <f t="shared" si="15"/>
        <v>0.65234375</v>
      </c>
      <c r="H69" s="135">
        <f t="shared" si="16"/>
        <v>0.6652777777777777</v>
      </c>
      <c r="I69" s="135">
        <f t="shared" si="17"/>
        <v>0.6800595238095237</v>
      </c>
      <c r="J69" s="135">
        <f t="shared" si="18"/>
        <v>0.6971153846153846</v>
      </c>
      <c r="K69" s="135">
        <f t="shared" si="19"/>
        <v>0.7170138888888888</v>
      </c>
      <c r="L69" s="65">
        <f t="shared" si="20"/>
        <v>74.5</v>
      </c>
    </row>
    <row r="70" spans="1:12" s="10" customFormat="1" ht="12.75" customHeight="1" hidden="1">
      <c r="A70" s="35"/>
      <c r="B70" s="166">
        <f>B69-A70</f>
        <v>8</v>
      </c>
      <c r="C70" s="166">
        <f>C69+A70</f>
        <v>185</v>
      </c>
      <c r="D70" s="43"/>
      <c r="E70" s="45"/>
      <c r="F70" s="36"/>
      <c r="G70" s="135">
        <f t="shared" si="15"/>
        <v>0.65234375</v>
      </c>
      <c r="H70" s="135">
        <f t="shared" si="16"/>
        <v>0.6652777777777777</v>
      </c>
      <c r="I70" s="135">
        <f t="shared" si="17"/>
        <v>0.6800595238095237</v>
      </c>
      <c r="J70" s="135">
        <f t="shared" si="18"/>
        <v>0.6971153846153846</v>
      </c>
      <c r="K70" s="135">
        <f t="shared" si="19"/>
        <v>0.7170138888888888</v>
      </c>
      <c r="L70" s="65">
        <f t="shared" si="20"/>
        <v>74.5</v>
      </c>
    </row>
    <row r="71" spans="1:12" s="10" customFormat="1" ht="12.75" customHeight="1" hidden="1">
      <c r="A71" s="183"/>
      <c r="B71" s="166">
        <f>B70-A71</f>
        <v>8</v>
      </c>
      <c r="C71" s="166">
        <f>C70+A71</f>
        <v>185</v>
      </c>
      <c r="D71" s="28"/>
      <c r="E71" s="43"/>
      <c r="F71" s="28"/>
      <c r="G71" s="135">
        <f>SUM($G$52+$O$3*L71)</f>
        <v>0.65234375</v>
      </c>
      <c r="H71" s="135">
        <f>SUM($H$52+$P$3*L71)</f>
        <v>0.6652777777777777</v>
      </c>
      <c r="I71" s="135">
        <f>SUM($I$52+$Q$3*L71)</f>
        <v>0.6800595238095237</v>
      </c>
      <c r="J71" s="135">
        <f>SUM($J$52+$R$3*L71)</f>
        <v>0.6971153846153846</v>
      </c>
      <c r="K71" s="135">
        <f>SUM($K$52+$S$3*L71)</f>
        <v>0.7170138888888888</v>
      </c>
      <c r="L71" s="65">
        <f>L70+A71</f>
        <v>74.5</v>
      </c>
    </row>
    <row r="72" spans="1:12" s="10" customFormat="1" ht="12.75" customHeight="1" hidden="1">
      <c r="A72" s="73"/>
      <c r="B72" s="166">
        <f aca="true" t="shared" si="23" ref="B72:B80">B71-A72</f>
        <v>8</v>
      </c>
      <c r="C72" s="166">
        <f aca="true" t="shared" si="24" ref="C72:C80">C71+A72</f>
        <v>185</v>
      </c>
      <c r="D72" s="54"/>
      <c r="E72" s="176"/>
      <c r="F72" s="45"/>
      <c r="G72" s="135">
        <f t="shared" si="15"/>
        <v>0.65234375</v>
      </c>
      <c r="H72" s="135">
        <f t="shared" si="16"/>
        <v>0.6652777777777777</v>
      </c>
      <c r="I72" s="135">
        <f t="shared" si="17"/>
        <v>0.6800595238095237</v>
      </c>
      <c r="J72" s="135">
        <f t="shared" si="18"/>
        <v>0.6971153846153846</v>
      </c>
      <c r="K72" s="135">
        <f t="shared" si="19"/>
        <v>0.7170138888888888</v>
      </c>
      <c r="L72" s="65">
        <f t="shared" si="20"/>
        <v>74.5</v>
      </c>
    </row>
    <row r="73" spans="1:12" s="10" customFormat="1" ht="12.75" customHeight="1" hidden="1">
      <c r="A73" s="73"/>
      <c r="B73" s="166">
        <f t="shared" si="23"/>
        <v>8</v>
      </c>
      <c r="C73" s="166">
        <f t="shared" si="24"/>
        <v>185</v>
      </c>
      <c r="D73" s="54"/>
      <c r="E73" s="176"/>
      <c r="F73" s="45"/>
      <c r="G73" s="135">
        <f t="shared" si="15"/>
        <v>0.65234375</v>
      </c>
      <c r="H73" s="135">
        <f t="shared" si="16"/>
        <v>0.6652777777777777</v>
      </c>
      <c r="I73" s="135">
        <f t="shared" si="17"/>
        <v>0.6800595238095237</v>
      </c>
      <c r="J73" s="135">
        <f t="shared" si="18"/>
        <v>0.6971153846153846</v>
      </c>
      <c r="K73" s="135">
        <f t="shared" si="19"/>
        <v>0.7170138888888888</v>
      </c>
      <c r="L73" s="65">
        <f t="shared" si="20"/>
        <v>74.5</v>
      </c>
    </row>
    <row r="74" spans="1:12" s="10" customFormat="1" ht="12.75" customHeight="1" hidden="1">
      <c r="A74" s="73"/>
      <c r="B74" s="166">
        <f t="shared" si="23"/>
        <v>8</v>
      </c>
      <c r="C74" s="166">
        <f t="shared" si="24"/>
        <v>185</v>
      </c>
      <c r="D74" s="54"/>
      <c r="E74" s="176"/>
      <c r="F74" s="45"/>
      <c r="G74" s="135">
        <f t="shared" si="15"/>
        <v>0.65234375</v>
      </c>
      <c r="H74" s="135">
        <f t="shared" si="16"/>
        <v>0.6652777777777777</v>
      </c>
      <c r="I74" s="135">
        <f t="shared" si="17"/>
        <v>0.6800595238095237</v>
      </c>
      <c r="J74" s="135">
        <f t="shared" si="18"/>
        <v>0.6971153846153846</v>
      </c>
      <c r="K74" s="135">
        <f t="shared" si="19"/>
        <v>0.7170138888888888</v>
      </c>
      <c r="L74" s="65">
        <f t="shared" si="20"/>
        <v>74.5</v>
      </c>
    </row>
    <row r="75" spans="1:12" s="10" customFormat="1" ht="12.75" customHeight="1" hidden="1">
      <c r="A75" s="73"/>
      <c r="B75" s="166">
        <f t="shared" si="23"/>
        <v>8</v>
      </c>
      <c r="C75" s="166">
        <f t="shared" si="24"/>
        <v>185</v>
      </c>
      <c r="D75" s="54"/>
      <c r="E75" s="176"/>
      <c r="F75" s="45"/>
      <c r="G75" s="135">
        <f t="shared" si="15"/>
        <v>0.65234375</v>
      </c>
      <c r="H75" s="135">
        <f t="shared" si="16"/>
        <v>0.6652777777777777</v>
      </c>
      <c r="I75" s="135">
        <f t="shared" si="17"/>
        <v>0.6800595238095237</v>
      </c>
      <c r="J75" s="135">
        <f t="shared" si="18"/>
        <v>0.6971153846153846</v>
      </c>
      <c r="K75" s="135">
        <f t="shared" si="19"/>
        <v>0.7170138888888888</v>
      </c>
      <c r="L75" s="65">
        <f t="shared" si="20"/>
        <v>74.5</v>
      </c>
    </row>
    <row r="76" spans="1:12" s="10" customFormat="1" ht="12.75" customHeight="1" hidden="1">
      <c r="A76" s="73"/>
      <c r="B76" s="166">
        <f t="shared" si="23"/>
        <v>8</v>
      </c>
      <c r="C76" s="166">
        <f t="shared" si="24"/>
        <v>185</v>
      </c>
      <c r="D76" s="54"/>
      <c r="E76" s="176"/>
      <c r="F76" s="45"/>
      <c r="G76" s="135">
        <f t="shared" si="15"/>
        <v>0.65234375</v>
      </c>
      <c r="H76" s="135">
        <f t="shared" si="16"/>
        <v>0.6652777777777777</v>
      </c>
      <c r="I76" s="135">
        <f t="shared" si="17"/>
        <v>0.6800595238095237</v>
      </c>
      <c r="J76" s="135">
        <f t="shared" si="18"/>
        <v>0.6971153846153846</v>
      </c>
      <c r="K76" s="135">
        <f t="shared" si="19"/>
        <v>0.7170138888888888</v>
      </c>
      <c r="L76" s="65">
        <f t="shared" si="20"/>
        <v>74.5</v>
      </c>
    </row>
    <row r="77" spans="1:12" s="10" customFormat="1" ht="12.75" customHeight="1" hidden="1">
      <c r="A77" s="73"/>
      <c r="B77" s="166">
        <f>B76-A77</f>
        <v>8</v>
      </c>
      <c r="C77" s="166">
        <f>C76+A77</f>
        <v>185</v>
      </c>
      <c r="D77" s="54"/>
      <c r="E77" s="176"/>
      <c r="F77" s="45"/>
      <c r="G77" s="135">
        <f t="shared" si="15"/>
        <v>0.65234375</v>
      </c>
      <c r="H77" s="135">
        <f t="shared" si="16"/>
        <v>0.6652777777777777</v>
      </c>
      <c r="I77" s="135">
        <f t="shared" si="17"/>
        <v>0.6800595238095237</v>
      </c>
      <c r="J77" s="135">
        <f t="shared" si="18"/>
        <v>0.6971153846153846</v>
      </c>
      <c r="K77" s="135">
        <f t="shared" si="19"/>
        <v>0.7170138888888888</v>
      </c>
      <c r="L77" s="65">
        <f t="shared" si="20"/>
        <v>74.5</v>
      </c>
    </row>
    <row r="78" spans="1:12" s="10" customFormat="1" ht="12.75" customHeight="1" hidden="1">
      <c r="A78" s="73"/>
      <c r="B78" s="166">
        <f t="shared" si="23"/>
        <v>8</v>
      </c>
      <c r="C78" s="166">
        <f t="shared" si="24"/>
        <v>185</v>
      </c>
      <c r="D78" s="54"/>
      <c r="E78" s="176"/>
      <c r="F78" s="45"/>
      <c r="G78" s="135">
        <f t="shared" si="15"/>
        <v>0.65234375</v>
      </c>
      <c r="H78" s="135">
        <f t="shared" si="16"/>
        <v>0.6652777777777777</v>
      </c>
      <c r="I78" s="135">
        <f t="shared" si="17"/>
        <v>0.6800595238095237</v>
      </c>
      <c r="J78" s="135">
        <f t="shared" si="18"/>
        <v>0.6971153846153846</v>
      </c>
      <c r="K78" s="135">
        <f t="shared" si="19"/>
        <v>0.7170138888888888</v>
      </c>
      <c r="L78" s="65">
        <f t="shared" si="20"/>
        <v>74.5</v>
      </c>
    </row>
    <row r="79" spans="1:12" s="10" customFormat="1" ht="12.75" customHeight="1" hidden="1">
      <c r="A79" s="73"/>
      <c r="B79" s="166">
        <f t="shared" si="23"/>
        <v>8</v>
      </c>
      <c r="C79" s="166">
        <f t="shared" si="24"/>
        <v>185</v>
      </c>
      <c r="D79" s="54"/>
      <c r="E79" s="176"/>
      <c r="F79" s="45"/>
      <c r="G79" s="135">
        <f t="shared" si="15"/>
        <v>0.65234375</v>
      </c>
      <c r="H79" s="135">
        <f t="shared" si="16"/>
        <v>0.6652777777777777</v>
      </c>
      <c r="I79" s="135">
        <f t="shared" si="17"/>
        <v>0.6800595238095237</v>
      </c>
      <c r="J79" s="135">
        <f t="shared" si="18"/>
        <v>0.6971153846153846</v>
      </c>
      <c r="K79" s="135">
        <f t="shared" si="19"/>
        <v>0.7170138888888888</v>
      </c>
      <c r="L79" s="65">
        <f t="shared" si="20"/>
        <v>74.5</v>
      </c>
    </row>
    <row r="80" spans="1:12" s="10" customFormat="1" ht="13.5" customHeight="1">
      <c r="A80" s="35">
        <v>8</v>
      </c>
      <c r="B80" s="166">
        <f t="shared" si="23"/>
        <v>0</v>
      </c>
      <c r="C80" s="166">
        <f t="shared" si="24"/>
        <v>193</v>
      </c>
      <c r="D80" s="37" t="s">
        <v>587</v>
      </c>
      <c r="E80" s="36"/>
      <c r="F80" s="36">
        <v>803</v>
      </c>
      <c r="G80" s="135">
        <f t="shared" si="15"/>
        <v>0.6731770833333333</v>
      </c>
      <c r="H80" s="135">
        <f t="shared" si="16"/>
        <v>0.6875</v>
      </c>
      <c r="I80" s="135">
        <f t="shared" si="17"/>
        <v>0.7038690476190476</v>
      </c>
      <c r="J80" s="135">
        <f t="shared" si="18"/>
        <v>0.7227564102564102</v>
      </c>
      <c r="K80" s="135">
        <f t="shared" si="19"/>
        <v>0.7447916666666666</v>
      </c>
      <c r="L80" s="65">
        <f t="shared" si="20"/>
        <v>82.5</v>
      </c>
    </row>
    <row r="81" spans="1:11" s="10" customFormat="1" ht="13.5" customHeight="1">
      <c r="A81" s="16"/>
      <c r="B81" s="6"/>
      <c r="C81" s="6"/>
      <c r="E81" s="6"/>
      <c r="F81" s="6"/>
      <c r="G81" s="6"/>
      <c r="H81" s="6"/>
      <c r="I81" s="6"/>
      <c r="J81" s="6"/>
      <c r="K81" s="82"/>
    </row>
    <row r="82" spans="1:11" s="10" customFormat="1" ht="13.5" customHeight="1">
      <c r="A82" s="16"/>
      <c r="B82" s="6"/>
      <c r="C82" s="6"/>
      <c r="E82" s="6"/>
      <c r="F82" s="6"/>
      <c r="G82" s="6"/>
      <c r="H82" s="6"/>
      <c r="I82" s="6"/>
      <c r="J82" s="6"/>
      <c r="K82" s="82"/>
    </row>
    <row r="83" spans="1:11" s="10" customFormat="1" ht="13.5" customHeight="1">
      <c r="A83" s="16"/>
      <c r="B83" s="6"/>
      <c r="C83" s="6"/>
      <c r="E83" s="6"/>
      <c r="F83" s="6"/>
      <c r="G83" s="6"/>
      <c r="H83" s="6"/>
      <c r="I83" s="6"/>
      <c r="J83" s="6"/>
      <c r="K83" s="82"/>
    </row>
    <row r="84" spans="1:11" s="10" customFormat="1" ht="13.5" customHeight="1">
      <c r="A84" s="16"/>
      <c r="B84" s="6"/>
      <c r="C84" s="6"/>
      <c r="E84" s="6"/>
      <c r="F84" s="6"/>
      <c r="G84" s="6"/>
      <c r="H84" s="6"/>
      <c r="I84" s="6"/>
      <c r="J84" s="6"/>
      <c r="K84" s="82"/>
    </row>
    <row r="85" spans="1:11" s="10" customFormat="1" ht="13.5" customHeight="1">
      <c r="A85" s="16"/>
      <c r="B85" s="6"/>
      <c r="C85" s="6"/>
      <c r="E85" s="6"/>
      <c r="F85" s="6"/>
      <c r="G85" s="6"/>
      <c r="H85" s="6"/>
      <c r="I85" s="6"/>
      <c r="J85" s="6"/>
      <c r="K85" s="82"/>
    </row>
    <row r="86" spans="1:11" s="10" customFormat="1" ht="13.5" customHeight="1">
      <c r="A86" s="16"/>
      <c r="B86" s="6"/>
      <c r="C86" s="6"/>
      <c r="E86" s="6"/>
      <c r="F86" s="6"/>
      <c r="G86" s="6"/>
      <c r="H86" s="6"/>
      <c r="I86" s="6"/>
      <c r="J86" s="6"/>
      <c r="K86" s="82"/>
    </row>
    <row r="87" spans="1:11" s="10" customFormat="1" ht="13.5" customHeight="1">
      <c r="A87" s="16"/>
      <c r="B87" s="6"/>
      <c r="C87" s="6"/>
      <c r="E87" s="6"/>
      <c r="F87" s="6"/>
      <c r="G87" s="6"/>
      <c r="H87" s="6"/>
      <c r="I87" s="6"/>
      <c r="J87" s="6"/>
      <c r="K87" s="82"/>
    </row>
    <row r="88" spans="1:11" s="10" customFormat="1" ht="13.5" customHeight="1">
      <c r="A88" s="16"/>
      <c r="B88" s="6"/>
      <c r="C88" s="6"/>
      <c r="E88" s="6"/>
      <c r="F88" s="6"/>
      <c r="G88" s="6"/>
      <c r="H88" s="6"/>
      <c r="I88" s="6"/>
      <c r="J88" s="6"/>
      <c r="K88" s="82"/>
    </row>
    <row r="89" spans="1:11" s="10" customFormat="1" ht="13.5" customHeight="1">
      <c r="A89" s="16"/>
      <c r="B89" s="6"/>
      <c r="C89" s="6"/>
      <c r="E89" s="6"/>
      <c r="F89" s="6"/>
      <c r="G89" s="6"/>
      <c r="H89" s="6"/>
      <c r="I89" s="6"/>
      <c r="J89" s="6"/>
      <c r="K89" s="82"/>
    </row>
    <row r="90" spans="1:11" s="10" customFormat="1" ht="13.5" customHeight="1">
      <c r="A90" s="16"/>
      <c r="B90" s="6"/>
      <c r="C90" s="6"/>
      <c r="E90" s="6"/>
      <c r="F90" s="6"/>
      <c r="G90" s="6"/>
      <c r="H90" s="6"/>
      <c r="I90" s="6"/>
      <c r="J90" s="6"/>
      <c r="K90" s="82"/>
    </row>
    <row r="91" spans="1:11" s="10" customFormat="1" ht="13.5" customHeight="1">
      <c r="A91" s="16"/>
      <c r="B91" s="6"/>
      <c r="C91" s="6"/>
      <c r="E91" s="6"/>
      <c r="F91" s="6"/>
      <c r="G91" s="6"/>
      <c r="H91" s="6"/>
      <c r="I91" s="6"/>
      <c r="J91" s="6"/>
      <c r="K91" s="82"/>
    </row>
    <row r="92" spans="1:11" s="10" customFormat="1" ht="13.5" customHeight="1">
      <c r="A92" s="16"/>
      <c r="B92" s="6"/>
      <c r="C92" s="6"/>
      <c r="E92" s="6"/>
      <c r="F92" s="6"/>
      <c r="G92" s="6"/>
      <c r="H92" s="6"/>
      <c r="I92" s="6"/>
      <c r="J92" s="6"/>
      <c r="K92" s="82"/>
    </row>
    <row r="93" spans="1:11" s="10" customFormat="1" ht="13.5" customHeight="1">
      <c r="A93" s="16"/>
      <c r="B93" s="6"/>
      <c r="C93" s="6"/>
      <c r="E93" s="6"/>
      <c r="F93" s="6"/>
      <c r="G93" s="6"/>
      <c r="H93" s="6"/>
      <c r="I93" s="6"/>
      <c r="J93" s="6"/>
      <c r="K93" s="82"/>
    </row>
    <row r="94" spans="1:11" s="10" customFormat="1" ht="13.5" customHeight="1">
      <c r="A94" s="16"/>
      <c r="B94" s="6"/>
      <c r="C94" s="6"/>
      <c r="E94" s="6"/>
      <c r="F94" s="6"/>
      <c r="G94" s="6"/>
      <c r="H94" s="6"/>
      <c r="I94" s="6"/>
      <c r="J94" s="6"/>
      <c r="K94" s="82"/>
    </row>
    <row r="95" spans="1:11" s="10" customFormat="1" ht="13.5" customHeight="1">
      <c r="A95" s="16"/>
      <c r="B95" s="6"/>
      <c r="C95" s="6"/>
      <c r="E95" s="6"/>
      <c r="F95" s="6"/>
      <c r="G95" s="6"/>
      <c r="H95" s="6"/>
      <c r="I95" s="6"/>
      <c r="J95" s="6"/>
      <c r="K95" s="82"/>
    </row>
    <row r="96" spans="1:11" s="10" customFormat="1" ht="13.5" customHeight="1">
      <c r="A96" s="16"/>
      <c r="B96" s="6"/>
      <c r="C96" s="6"/>
      <c r="E96" s="6"/>
      <c r="F96" s="6"/>
      <c r="G96" s="6"/>
      <c r="H96" s="6"/>
      <c r="I96" s="6"/>
      <c r="J96" s="6"/>
      <c r="K96" s="82"/>
    </row>
    <row r="97" spans="1:11" s="10" customFormat="1" ht="13.5" customHeight="1">
      <c r="A97" s="16"/>
      <c r="B97" s="6"/>
      <c r="C97" s="6"/>
      <c r="E97" s="6"/>
      <c r="F97" s="6"/>
      <c r="G97" s="6"/>
      <c r="H97" s="6"/>
      <c r="I97" s="6"/>
      <c r="J97" s="6"/>
      <c r="K97" s="82"/>
    </row>
    <row r="98" spans="1:11" s="10" customFormat="1" ht="13.5" customHeight="1">
      <c r="A98" s="16"/>
      <c r="B98" s="6"/>
      <c r="C98" s="6"/>
      <c r="E98" s="6"/>
      <c r="F98" s="6"/>
      <c r="G98" s="6"/>
      <c r="H98" s="6"/>
      <c r="I98" s="6"/>
      <c r="J98" s="6"/>
      <c r="K98" s="82"/>
    </row>
    <row r="99" spans="1:11" s="10" customFormat="1" ht="13.5" customHeight="1">
      <c r="A99" s="16"/>
      <c r="B99" s="6"/>
      <c r="C99" s="6"/>
      <c r="E99" s="6"/>
      <c r="F99" s="6"/>
      <c r="G99" s="6"/>
      <c r="H99" s="6"/>
      <c r="I99" s="6"/>
      <c r="J99" s="6"/>
      <c r="K99" s="82"/>
    </row>
    <row r="100" spans="1:11" s="10" customFormat="1" ht="13.5" customHeight="1">
      <c r="A100" s="16"/>
      <c r="B100" s="6"/>
      <c r="C100" s="6"/>
      <c r="E100" s="6"/>
      <c r="F100" s="6"/>
      <c r="G100" s="6"/>
      <c r="H100" s="6"/>
      <c r="I100" s="6"/>
      <c r="J100" s="6"/>
      <c r="K100" s="82"/>
    </row>
    <row r="101" spans="1:11" s="10" customFormat="1" ht="13.5" customHeight="1">
      <c r="A101" s="16"/>
      <c r="B101" s="6"/>
      <c r="C101" s="6"/>
      <c r="E101" s="6"/>
      <c r="F101" s="6"/>
      <c r="G101" s="6"/>
      <c r="H101" s="6"/>
      <c r="I101" s="6"/>
      <c r="J101" s="6"/>
      <c r="K101" s="82"/>
    </row>
    <row r="102" spans="1:11" s="10" customFormat="1" ht="13.5" customHeight="1">
      <c r="A102" s="16"/>
      <c r="B102" s="6"/>
      <c r="C102" s="6"/>
      <c r="E102" s="6"/>
      <c r="F102" s="6"/>
      <c r="G102" s="6"/>
      <c r="H102" s="6"/>
      <c r="I102" s="6"/>
      <c r="J102" s="6"/>
      <c r="K102" s="82"/>
    </row>
    <row r="103" spans="1:11" s="10" customFormat="1" ht="13.5" customHeight="1">
      <c r="A103" s="16"/>
      <c r="B103" s="6"/>
      <c r="C103" s="6"/>
      <c r="E103" s="6"/>
      <c r="F103" s="6"/>
      <c r="G103" s="6"/>
      <c r="H103" s="6"/>
      <c r="I103" s="6"/>
      <c r="J103" s="6"/>
      <c r="K103" s="82"/>
    </row>
    <row r="104" spans="1:11" s="10" customFormat="1" ht="13.5" customHeight="1">
      <c r="A104" s="16"/>
      <c r="B104" s="6"/>
      <c r="C104" s="6"/>
      <c r="E104" s="6"/>
      <c r="F104" s="6"/>
      <c r="G104" s="6"/>
      <c r="H104" s="6"/>
      <c r="I104" s="6"/>
      <c r="J104" s="6"/>
      <c r="K104" s="82"/>
    </row>
    <row r="105" spans="1:11" s="10" customFormat="1" ht="13.5" customHeight="1">
      <c r="A105" s="16"/>
      <c r="B105" s="6"/>
      <c r="C105" s="6"/>
      <c r="E105" s="6"/>
      <c r="F105" s="6"/>
      <c r="G105" s="6"/>
      <c r="H105" s="6"/>
      <c r="I105" s="6"/>
      <c r="J105" s="6"/>
      <c r="K105" s="82"/>
    </row>
    <row r="106" spans="1:11" s="10" customFormat="1" ht="13.5" customHeight="1">
      <c r="A106" s="16"/>
      <c r="B106" s="6"/>
      <c r="C106" s="6"/>
      <c r="E106" s="6"/>
      <c r="F106" s="6"/>
      <c r="G106" s="6"/>
      <c r="H106" s="6"/>
      <c r="I106" s="6"/>
      <c r="J106" s="6"/>
      <c r="K106" s="82"/>
    </row>
    <row r="107" spans="1:11" s="10" customFormat="1" ht="13.5" customHeight="1">
      <c r="A107" s="16"/>
      <c r="B107" s="6"/>
      <c r="C107" s="6"/>
      <c r="E107" s="6"/>
      <c r="F107" s="6"/>
      <c r="G107" s="6"/>
      <c r="H107" s="6"/>
      <c r="I107" s="6"/>
      <c r="J107" s="6"/>
      <c r="K107" s="82"/>
    </row>
    <row r="108" spans="1:11" s="10" customFormat="1" ht="13.5" customHeight="1">
      <c r="A108" s="16"/>
      <c r="B108" s="6"/>
      <c r="C108" s="6"/>
      <c r="E108" s="6"/>
      <c r="F108" s="6"/>
      <c r="G108" s="6"/>
      <c r="H108" s="6"/>
      <c r="I108" s="6"/>
      <c r="J108" s="6"/>
      <c r="K108" s="82"/>
    </row>
    <row r="109" spans="1:11" s="10" customFormat="1" ht="13.5" customHeight="1">
      <c r="A109" s="16"/>
      <c r="B109" s="6"/>
      <c r="C109" s="6"/>
      <c r="E109" s="6"/>
      <c r="F109" s="6"/>
      <c r="G109" s="6"/>
      <c r="H109" s="6"/>
      <c r="I109" s="6"/>
      <c r="J109" s="6"/>
      <c r="K109" s="82"/>
    </row>
    <row r="110" spans="1:11" s="10" customFormat="1" ht="13.5" customHeight="1">
      <c r="A110" s="16"/>
      <c r="B110" s="6"/>
      <c r="C110" s="6"/>
      <c r="E110" s="6"/>
      <c r="F110" s="6"/>
      <c r="G110" s="6"/>
      <c r="H110" s="6"/>
      <c r="I110" s="6"/>
      <c r="J110" s="6"/>
      <c r="K110" s="82"/>
    </row>
    <row r="111" spans="1:11" s="10" customFormat="1" ht="13.5" customHeight="1">
      <c r="A111" s="16"/>
      <c r="B111" s="6"/>
      <c r="C111" s="6"/>
      <c r="E111" s="6"/>
      <c r="F111" s="6"/>
      <c r="G111" s="6"/>
      <c r="H111" s="6"/>
      <c r="I111" s="6"/>
      <c r="J111" s="6"/>
      <c r="K111" s="82"/>
    </row>
    <row r="112" spans="1:11" s="10" customFormat="1" ht="13.5" customHeight="1">
      <c r="A112" s="16"/>
      <c r="B112" s="6"/>
      <c r="C112" s="6"/>
      <c r="E112" s="6"/>
      <c r="F112" s="6"/>
      <c r="G112" s="6"/>
      <c r="H112" s="6"/>
      <c r="I112" s="6"/>
      <c r="J112" s="6"/>
      <c r="K112" s="82"/>
    </row>
    <row r="113" spans="1:11" s="10" customFormat="1" ht="13.5" customHeight="1">
      <c r="A113" s="16"/>
      <c r="B113" s="6"/>
      <c r="C113" s="6"/>
      <c r="E113" s="6"/>
      <c r="F113" s="6"/>
      <c r="G113" s="6"/>
      <c r="H113" s="6"/>
      <c r="I113" s="6"/>
      <c r="J113" s="6"/>
      <c r="K113" s="82"/>
    </row>
    <row r="114" spans="1:11" s="10" customFormat="1" ht="13.5" customHeight="1">
      <c r="A114" s="16"/>
      <c r="B114" s="6"/>
      <c r="C114" s="6"/>
      <c r="E114" s="6"/>
      <c r="F114" s="6"/>
      <c r="G114" s="6"/>
      <c r="H114" s="6"/>
      <c r="I114" s="6"/>
      <c r="J114" s="6"/>
      <c r="K114" s="82"/>
    </row>
    <row r="115" spans="1:11" s="10" customFormat="1" ht="13.5" customHeight="1">
      <c r="A115" s="16"/>
      <c r="B115" s="6"/>
      <c r="C115" s="6"/>
      <c r="E115" s="6"/>
      <c r="F115" s="6"/>
      <c r="G115" s="6"/>
      <c r="H115" s="6"/>
      <c r="I115" s="6"/>
      <c r="J115" s="6"/>
      <c r="K115" s="82"/>
    </row>
    <row r="116" spans="1:11" s="10" customFormat="1" ht="13.5" customHeight="1">
      <c r="A116" s="16"/>
      <c r="B116" s="6"/>
      <c r="C116" s="6"/>
      <c r="E116" s="6"/>
      <c r="F116" s="6"/>
      <c r="G116" s="6"/>
      <c r="H116" s="6"/>
      <c r="I116" s="6"/>
      <c r="J116" s="6"/>
      <c r="K116" s="82"/>
    </row>
    <row r="117" spans="1:11" s="10" customFormat="1" ht="13.5" customHeight="1">
      <c r="A117" s="16"/>
      <c r="B117" s="6"/>
      <c r="C117" s="6"/>
      <c r="E117" s="6"/>
      <c r="F117" s="6"/>
      <c r="G117" s="6"/>
      <c r="H117" s="6"/>
      <c r="I117" s="6"/>
      <c r="J117" s="6"/>
      <c r="K117" s="82"/>
    </row>
    <row r="118" spans="1:11" s="10" customFormat="1" ht="13.5" customHeight="1">
      <c r="A118" s="16"/>
      <c r="B118" s="6"/>
      <c r="C118" s="6"/>
      <c r="E118" s="6"/>
      <c r="F118" s="6"/>
      <c r="G118" s="6"/>
      <c r="H118" s="6"/>
      <c r="I118" s="6"/>
      <c r="J118" s="6"/>
      <c r="K118" s="82"/>
    </row>
    <row r="119" spans="1:11" s="10" customFormat="1" ht="13.5" customHeight="1">
      <c r="A119" s="16"/>
      <c r="B119" s="6"/>
      <c r="C119" s="6"/>
      <c r="E119" s="6"/>
      <c r="F119" s="6"/>
      <c r="G119" s="6"/>
      <c r="H119" s="6"/>
      <c r="I119" s="6"/>
      <c r="J119" s="6"/>
      <c r="K119" s="82"/>
    </row>
    <row r="120" spans="1:11" s="10" customFormat="1" ht="13.5" customHeight="1">
      <c r="A120" s="16"/>
      <c r="B120" s="6"/>
      <c r="C120" s="6"/>
      <c r="E120" s="6"/>
      <c r="F120" s="6"/>
      <c r="G120" s="6"/>
      <c r="H120" s="6"/>
      <c r="I120" s="6"/>
      <c r="J120" s="6"/>
      <c r="K120" s="82"/>
    </row>
    <row r="121" spans="1:11" s="10" customFormat="1" ht="13.5" customHeight="1">
      <c r="A121" s="16"/>
      <c r="B121" s="6"/>
      <c r="C121" s="6"/>
      <c r="E121" s="6"/>
      <c r="F121" s="6"/>
      <c r="G121" s="6"/>
      <c r="H121" s="6"/>
      <c r="I121" s="6"/>
      <c r="J121" s="6"/>
      <c r="K121" s="82"/>
    </row>
    <row r="122" spans="1:11" s="10" customFormat="1" ht="13.5" customHeight="1">
      <c r="A122" s="16"/>
      <c r="B122" s="6"/>
      <c r="C122" s="6"/>
      <c r="E122" s="6"/>
      <c r="F122" s="6"/>
      <c r="G122" s="6"/>
      <c r="H122" s="6"/>
      <c r="I122" s="6"/>
      <c r="J122" s="6"/>
      <c r="K122" s="82"/>
    </row>
    <row r="123" spans="1:11" s="10" customFormat="1" ht="13.5" customHeight="1">
      <c r="A123" s="16"/>
      <c r="B123" s="6"/>
      <c r="C123" s="6"/>
      <c r="E123" s="6"/>
      <c r="F123" s="6"/>
      <c r="G123" s="6"/>
      <c r="H123" s="6"/>
      <c r="I123" s="6"/>
      <c r="J123" s="6"/>
      <c r="K123" s="82"/>
    </row>
    <row r="124" spans="1:11" s="10" customFormat="1" ht="13.5" customHeight="1">
      <c r="A124" s="16"/>
      <c r="B124" s="6"/>
      <c r="C124" s="6"/>
      <c r="E124" s="6"/>
      <c r="F124" s="6"/>
      <c r="G124" s="6"/>
      <c r="H124" s="6"/>
      <c r="I124" s="6"/>
      <c r="J124" s="6"/>
      <c r="K124" s="82"/>
    </row>
    <row r="125" spans="1:11" s="10" customFormat="1" ht="13.5" customHeight="1">
      <c r="A125" s="16"/>
      <c r="B125" s="6"/>
      <c r="C125" s="6"/>
      <c r="E125" s="6"/>
      <c r="F125" s="6"/>
      <c r="G125" s="6"/>
      <c r="H125" s="6"/>
      <c r="I125" s="6"/>
      <c r="J125" s="6"/>
      <c r="K125" s="82"/>
    </row>
    <row r="126" spans="1:11" s="10" customFormat="1" ht="13.5" customHeight="1">
      <c r="A126" s="16"/>
      <c r="B126" s="6"/>
      <c r="C126" s="6"/>
      <c r="E126" s="6"/>
      <c r="F126" s="6"/>
      <c r="G126" s="6"/>
      <c r="H126" s="6"/>
      <c r="I126" s="6"/>
      <c r="J126" s="6"/>
      <c r="K126" s="82"/>
    </row>
    <row r="127" spans="1:11" s="10" customFormat="1" ht="13.5" customHeight="1">
      <c r="A127" s="16"/>
      <c r="B127" s="6"/>
      <c r="C127" s="6"/>
      <c r="E127" s="6"/>
      <c r="F127" s="6"/>
      <c r="G127" s="6"/>
      <c r="H127" s="6"/>
      <c r="I127" s="6"/>
      <c r="J127" s="6"/>
      <c r="K127" s="82"/>
    </row>
    <row r="128" spans="1:11" s="10" customFormat="1" ht="13.5" customHeight="1">
      <c r="A128" s="16"/>
      <c r="B128" s="6"/>
      <c r="C128" s="6"/>
      <c r="E128" s="6"/>
      <c r="F128" s="6"/>
      <c r="G128" s="6"/>
      <c r="H128" s="6"/>
      <c r="I128" s="6"/>
      <c r="J128" s="6"/>
      <c r="K128" s="82"/>
    </row>
    <row r="129" spans="1:11" s="10" customFormat="1" ht="13.5" customHeight="1">
      <c r="A129" s="16"/>
      <c r="B129" s="6"/>
      <c r="C129" s="6"/>
      <c r="E129" s="6"/>
      <c r="F129" s="6"/>
      <c r="G129" s="6"/>
      <c r="H129" s="6"/>
      <c r="I129" s="6"/>
      <c r="J129" s="6"/>
      <c r="K129" s="82"/>
    </row>
    <row r="130" spans="1:11" s="10" customFormat="1" ht="13.5" customHeight="1">
      <c r="A130" s="16"/>
      <c r="B130" s="6"/>
      <c r="C130" s="6"/>
      <c r="E130" s="6"/>
      <c r="F130" s="6"/>
      <c r="G130" s="6"/>
      <c r="H130" s="6"/>
      <c r="I130" s="6"/>
      <c r="J130" s="6"/>
      <c r="K130" s="82"/>
    </row>
    <row r="131" spans="1:11" s="10" customFormat="1" ht="13.5" customHeight="1">
      <c r="A131" s="16"/>
      <c r="B131" s="6"/>
      <c r="C131" s="6"/>
      <c r="E131" s="6"/>
      <c r="F131" s="6"/>
      <c r="G131" s="6"/>
      <c r="H131" s="6"/>
      <c r="I131" s="6"/>
      <c r="J131" s="6"/>
      <c r="K131" s="82"/>
    </row>
    <row r="132" spans="1:11" s="10" customFormat="1" ht="13.5" customHeight="1">
      <c r="A132" s="16"/>
      <c r="B132" s="6"/>
      <c r="C132" s="6"/>
      <c r="E132" s="6"/>
      <c r="F132" s="6"/>
      <c r="G132" s="6"/>
      <c r="H132" s="6"/>
      <c r="I132" s="6"/>
      <c r="J132" s="6"/>
      <c r="K132" s="82"/>
    </row>
    <row r="133" spans="1:11" s="10" customFormat="1" ht="13.5" customHeight="1">
      <c r="A133" s="16"/>
      <c r="B133" s="6"/>
      <c r="C133" s="6"/>
      <c r="E133" s="6"/>
      <c r="F133" s="6"/>
      <c r="G133" s="6"/>
      <c r="H133" s="6"/>
      <c r="I133" s="6"/>
      <c r="J133" s="6"/>
      <c r="K133" s="82"/>
    </row>
    <row r="134" spans="1:11" s="10" customFormat="1" ht="13.5" customHeight="1">
      <c r="A134" s="16"/>
      <c r="B134" s="6"/>
      <c r="C134" s="6"/>
      <c r="E134" s="6"/>
      <c r="F134" s="6"/>
      <c r="G134" s="6"/>
      <c r="H134" s="6"/>
      <c r="I134" s="6"/>
      <c r="J134" s="6"/>
      <c r="K134" s="82"/>
    </row>
    <row r="135" spans="1:11" s="10" customFormat="1" ht="13.5" customHeight="1">
      <c r="A135" s="16"/>
      <c r="B135" s="6"/>
      <c r="C135" s="6"/>
      <c r="E135" s="6"/>
      <c r="F135" s="6"/>
      <c r="G135" s="6"/>
      <c r="H135" s="6"/>
      <c r="I135" s="6"/>
      <c r="J135" s="6"/>
      <c r="K135" s="82"/>
    </row>
    <row r="136" spans="1:11" s="10" customFormat="1" ht="13.5" customHeight="1">
      <c r="A136" s="16"/>
      <c r="B136" s="6"/>
      <c r="C136" s="6"/>
      <c r="E136" s="6"/>
      <c r="F136" s="6"/>
      <c r="G136" s="6"/>
      <c r="H136" s="6"/>
      <c r="I136" s="6"/>
      <c r="J136" s="6"/>
      <c r="K136" s="82"/>
    </row>
    <row r="137" spans="1:11" s="10" customFormat="1" ht="13.5" customHeight="1">
      <c r="A137" s="16"/>
      <c r="B137" s="6"/>
      <c r="C137" s="6"/>
      <c r="E137" s="6"/>
      <c r="F137" s="6"/>
      <c r="G137" s="6"/>
      <c r="H137" s="6"/>
      <c r="I137" s="6"/>
      <c r="J137" s="6"/>
      <c r="K137" s="82"/>
    </row>
    <row r="138" spans="1:11" s="10" customFormat="1" ht="13.5" customHeight="1">
      <c r="A138" s="16"/>
      <c r="B138" s="6"/>
      <c r="C138" s="6"/>
      <c r="E138" s="6"/>
      <c r="F138" s="6"/>
      <c r="G138" s="6"/>
      <c r="H138" s="6"/>
      <c r="I138" s="6"/>
      <c r="J138" s="6"/>
      <c r="K138" s="82"/>
    </row>
    <row r="139" spans="1:11" s="10" customFormat="1" ht="13.5" customHeight="1">
      <c r="A139" s="16"/>
      <c r="B139" s="6"/>
      <c r="C139" s="6"/>
      <c r="E139" s="6"/>
      <c r="F139" s="6"/>
      <c r="G139" s="6"/>
      <c r="H139" s="6"/>
      <c r="I139" s="6"/>
      <c r="J139" s="6"/>
      <c r="K139" s="82"/>
    </row>
    <row r="140" spans="1:11" s="10" customFormat="1" ht="13.5" customHeight="1">
      <c r="A140" s="16"/>
      <c r="B140" s="6"/>
      <c r="C140" s="6"/>
      <c r="E140" s="6"/>
      <c r="F140" s="6"/>
      <c r="G140" s="6"/>
      <c r="H140" s="6"/>
      <c r="I140" s="6"/>
      <c r="J140" s="6"/>
      <c r="K140" s="82"/>
    </row>
    <row r="141" spans="1:11" s="10" customFormat="1" ht="13.5" customHeight="1">
      <c r="A141" s="16"/>
      <c r="B141" s="6"/>
      <c r="C141" s="6"/>
      <c r="E141" s="6"/>
      <c r="F141" s="6"/>
      <c r="G141" s="6"/>
      <c r="H141" s="6"/>
      <c r="I141" s="6"/>
      <c r="J141" s="6"/>
      <c r="K141" s="82"/>
    </row>
    <row r="142" spans="1:11" s="10" customFormat="1" ht="13.5" customHeight="1">
      <c r="A142" s="16"/>
      <c r="B142" s="6"/>
      <c r="C142" s="6"/>
      <c r="E142" s="6"/>
      <c r="F142" s="6"/>
      <c r="G142" s="6"/>
      <c r="H142" s="6"/>
      <c r="I142" s="6"/>
      <c r="J142" s="6"/>
      <c r="K142" s="82"/>
    </row>
    <row r="143" spans="1:11" s="10" customFormat="1" ht="13.5" customHeight="1">
      <c r="A143" s="16"/>
      <c r="B143" s="6"/>
      <c r="C143" s="6"/>
      <c r="E143" s="6"/>
      <c r="F143" s="6"/>
      <c r="G143" s="6"/>
      <c r="H143" s="6"/>
      <c r="I143" s="6"/>
      <c r="J143" s="6"/>
      <c r="K143" s="82"/>
    </row>
    <row r="144" spans="1:11" s="10" customFormat="1" ht="13.5" customHeight="1">
      <c r="A144" s="16"/>
      <c r="B144" s="6"/>
      <c r="C144" s="6"/>
      <c r="E144" s="6"/>
      <c r="F144" s="6"/>
      <c r="G144" s="6"/>
      <c r="H144" s="6"/>
      <c r="I144" s="6"/>
      <c r="J144" s="6"/>
      <c r="K144" s="82"/>
    </row>
    <row r="145" spans="1:11" s="10" customFormat="1" ht="13.5" customHeight="1">
      <c r="A145" s="16"/>
      <c r="B145" s="6"/>
      <c r="C145" s="6"/>
      <c r="E145" s="6"/>
      <c r="F145" s="6"/>
      <c r="G145" s="6"/>
      <c r="H145" s="6"/>
      <c r="I145" s="6"/>
      <c r="J145" s="6"/>
      <c r="K145" s="82"/>
    </row>
    <row r="146" spans="1:11" s="10" customFormat="1" ht="13.5" customHeight="1">
      <c r="A146" s="16"/>
      <c r="B146" s="6"/>
      <c r="C146" s="6"/>
      <c r="E146" s="6"/>
      <c r="F146" s="6"/>
      <c r="G146" s="6"/>
      <c r="H146" s="6"/>
      <c r="I146" s="6"/>
      <c r="J146" s="6"/>
      <c r="K146" s="82"/>
    </row>
    <row r="147" spans="1:11" s="10" customFormat="1" ht="13.5" customHeight="1">
      <c r="A147" s="16"/>
      <c r="B147" s="6"/>
      <c r="C147" s="6"/>
      <c r="E147" s="6"/>
      <c r="F147" s="6"/>
      <c r="G147" s="6"/>
      <c r="H147" s="6"/>
      <c r="I147" s="6"/>
      <c r="J147" s="6"/>
      <c r="K147" s="82"/>
    </row>
    <row r="148" spans="1:11" s="10" customFormat="1" ht="13.5" customHeight="1">
      <c r="A148" s="16"/>
      <c r="B148" s="6"/>
      <c r="C148" s="6"/>
      <c r="E148" s="6"/>
      <c r="F148" s="6"/>
      <c r="G148" s="6"/>
      <c r="H148" s="6"/>
      <c r="I148" s="6"/>
      <c r="J148" s="6"/>
      <c r="K148" s="82"/>
    </row>
    <row r="149" spans="1:11" s="10" customFormat="1" ht="13.5" customHeight="1">
      <c r="A149" s="16"/>
      <c r="B149" s="6"/>
      <c r="C149" s="6"/>
      <c r="E149" s="6"/>
      <c r="F149" s="6"/>
      <c r="G149" s="6"/>
      <c r="H149" s="6"/>
      <c r="I149" s="6"/>
      <c r="J149" s="6"/>
      <c r="K149" s="82"/>
    </row>
    <row r="150" spans="1:11" s="10" customFormat="1" ht="13.5" customHeight="1">
      <c r="A150" s="16"/>
      <c r="B150" s="6"/>
      <c r="C150" s="6"/>
      <c r="E150" s="6"/>
      <c r="F150" s="6"/>
      <c r="G150" s="6"/>
      <c r="H150" s="6"/>
      <c r="I150" s="6"/>
      <c r="J150" s="6"/>
      <c r="K150" s="82"/>
    </row>
    <row r="151" spans="1:11" s="10" customFormat="1" ht="13.5" customHeight="1">
      <c r="A151" s="16"/>
      <c r="B151" s="6"/>
      <c r="C151" s="6"/>
      <c r="E151" s="6"/>
      <c r="F151" s="6"/>
      <c r="G151" s="6"/>
      <c r="H151" s="6"/>
      <c r="I151" s="6"/>
      <c r="J151" s="6"/>
      <c r="K151" s="82"/>
    </row>
    <row r="152" spans="1:11" s="10" customFormat="1" ht="13.5" customHeight="1">
      <c r="A152" s="16"/>
      <c r="B152" s="6"/>
      <c r="C152" s="6"/>
      <c r="E152" s="6"/>
      <c r="F152" s="6"/>
      <c r="G152" s="6"/>
      <c r="H152" s="6"/>
      <c r="I152" s="6"/>
      <c r="J152" s="6"/>
      <c r="K152" s="82"/>
    </row>
    <row r="153" spans="1:11" s="10" customFormat="1" ht="13.5" customHeight="1">
      <c r="A153" s="16"/>
      <c r="B153" s="6"/>
      <c r="C153" s="6"/>
      <c r="E153" s="6"/>
      <c r="F153" s="6"/>
      <c r="G153" s="6"/>
      <c r="H153" s="6"/>
      <c r="I153" s="6"/>
      <c r="J153" s="6"/>
      <c r="K153" s="82"/>
    </row>
    <row r="154" spans="1:11" s="10" customFormat="1" ht="13.5" customHeight="1">
      <c r="A154" s="16"/>
      <c r="B154" s="6"/>
      <c r="C154" s="6"/>
      <c r="E154" s="6"/>
      <c r="F154" s="6"/>
      <c r="G154" s="6"/>
      <c r="H154" s="6"/>
      <c r="I154" s="6"/>
      <c r="J154" s="6"/>
      <c r="K154" s="82"/>
    </row>
    <row r="155" spans="1:11" s="10" customFormat="1" ht="13.5" customHeight="1">
      <c r="A155" s="16"/>
      <c r="B155" s="6"/>
      <c r="C155" s="6"/>
      <c r="E155" s="6"/>
      <c r="F155" s="6"/>
      <c r="G155" s="6"/>
      <c r="H155" s="6"/>
      <c r="I155" s="6"/>
      <c r="J155" s="6"/>
      <c r="K155" s="82"/>
    </row>
    <row r="156" spans="1:11" s="10" customFormat="1" ht="13.5" customHeight="1">
      <c r="A156" s="16"/>
      <c r="B156" s="6"/>
      <c r="C156" s="6"/>
      <c r="E156" s="6"/>
      <c r="F156" s="6"/>
      <c r="G156" s="6"/>
      <c r="H156" s="6"/>
      <c r="I156" s="6"/>
      <c r="J156" s="6"/>
      <c r="K156" s="82"/>
    </row>
    <row r="157" spans="1:11" s="10" customFormat="1" ht="13.5" customHeight="1">
      <c r="A157" s="16"/>
      <c r="B157" s="6"/>
      <c r="C157" s="6"/>
      <c r="E157" s="6"/>
      <c r="F157" s="6"/>
      <c r="G157" s="6"/>
      <c r="H157" s="6"/>
      <c r="I157" s="6"/>
      <c r="J157" s="6"/>
      <c r="K157" s="82"/>
    </row>
    <row r="158" spans="1:11" s="10" customFormat="1" ht="13.5" customHeight="1">
      <c r="A158" s="16"/>
      <c r="B158" s="6"/>
      <c r="C158" s="6"/>
      <c r="E158" s="6"/>
      <c r="F158" s="6"/>
      <c r="G158" s="6"/>
      <c r="H158" s="6"/>
      <c r="I158" s="6"/>
      <c r="J158" s="6"/>
      <c r="K158" s="82"/>
    </row>
    <row r="159" spans="1:11" s="10" customFormat="1" ht="13.5" customHeight="1">
      <c r="A159" s="16"/>
      <c r="B159" s="6"/>
      <c r="C159" s="6"/>
      <c r="E159" s="6"/>
      <c r="F159" s="6"/>
      <c r="G159" s="6"/>
      <c r="H159" s="6"/>
      <c r="I159" s="6"/>
      <c r="J159" s="6"/>
      <c r="K159" s="82"/>
    </row>
    <row r="160" spans="1:11" s="10" customFormat="1" ht="13.5" customHeight="1">
      <c r="A160" s="16"/>
      <c r="B160" s="6"/>
      <c r="C160" s="6"/>
      <c r="E160" s="6"/>
      <c r="F160" s="6"/>
      <c r="G160" s="6"/>
      <c r="H160" s="6"/>
      <c r="I160" s="6"/>
      <c r="J160" s="6"/>
      <c r="K160" s="82"/>
    </row>
    <row r="161" spans="1:11" s="10" customFormat="1" ht="13.5" customHeight="1">
      <c r="A161" s="16"/>
      <c r="B161" s="6"/>
      <c r="C161" s="6"/>
      <c r="E161" s="6"/>
      <c r="F161" s="6"/>
      <c r="G161" s="6"/>
      <c r="H161" s="6"/>
      <c r="I161" s="6"/>
      <c r="J161" s="6"/>
      <c r="K161" s="82"/>
    </row>
    <row r="162" spans="1:11" s="10" customFormat="1" ht="13.5" customHeight="1">
      <c r="A162" s="16"/>
      <c r="B162" s="6"/>
      <c r="C162" s="6"/>
      <c r="E162" s="6"/>
      <c r="F162" s="6"/>
      <c r="G162" s="6"/>
      <c r="H162" s="6"/>
      <c r="I162" s="6"/>
      <c r="J162" s="6"/>
      <c r="K162" s="82"/>
    </row>
    <row r="163" spans="1:11" s="10" customFormat="1" ht="13.5" customHeight="1">
      <c r="A163" s="16"/>
      <c r="B163" s="6"/>
      <c r="C163" s="6"/>
      <c r="E163" s="6"/>
      <c r="F163" s="6"/>
      <c r="G163" s="6"/>
      <c r="H163" s="6"/>
      <c r="I163" s="6"/>
      <c r="J163" s="6"/>
      <c r="K163" s="82"/>
    </row>
    <row r="164" spans="1:11" s="10" customFormat="1" ht="13.5" customHeight="1">
      <c r="A164" s="16"/>
      <c r="B164" s="6"/>
      <c r="C164" s="6"/>
      <c r="E164" s="6"/>
      <c r="F164" s="6"/>
      <c r="G164" s="6"/>
      <c r="H164" s="6"/>
      <c r="I164" s="6"/>
      <c r="J164" s="6"/>
      <c r="K164" s="82"/>
    </row>
    <row r="165" spans="1:11" s="10" customFormat="1" ht="13.5" customHeight="1">
      <c r="A165" s="16"/>
      <c r="B165" s="6"/>
      <c r="C165" s="6"/>
      <c r="E165" s="6"/>
      <c r="F165" s="6"/>
      <c r="G165" s="6"/>
      <c r="H165" s="6"/>
      <c r="I165" s="6"/>
      <c r="J165" s="6"/>
      <c r="K165" s="82"/>
    </row>
    <row r="166" spans="1:11" s="10" customFormat="1" ht="13.5" customHeight="1">
      <c r="A166" s="16"/>
      <c r="B166" s="6"/>
      <c r="C166" s="6"/>
      <c r="E166" s="6"/>
      <c r="F166" s="6"/>
      <c r="G166" s="6"/>
      <c r="H166" s="6"/>
      <c r="I166" s="6"/>
      <c r="J166" s="6"/>
      <c r="K166" s="82"/>
    </row>
    <row r="167" spans="1:11" s="10" customFormat="1" ht="13.5" customHeight="1">
      <c r="A167" s="16"/>
      <c r="B167" s="6"/>
      <c r="C167" s="6"/>
      <c r="E167" s="6"/>
      <c r="F167" s="6"/>
      <c r="G167" s="6"/>
      <c r="H167" s="6"/>
      <c r="I167" s="6"/>
      <c r="J167" s="6"/>
      <c r="K167" s="82"/>
    </row>
    <row r="168" spans="1:11" s="10" customFormat="1" ht="13.5" customHeight="1">
      <c r="A168" s="16"/>
      <c r="B168" s="6"/>
      <c r="C168" s="6"/>
      <c r="E168" s="6"/>
      <c r="F168" s="6"/>
      <c r="G168" s="6"/>
      <c r="H168" s="6"/>
      <c r="I168" s="6"/>
      <c r="J168" s="6"/>
      <c r="K168" s="82"/>
    </row>
    <row r="169" spans="1:11" s="10" customFormat="1" ht="13.5" customHeight="1">
      <c r="A169" s="16"/>
      <c r="B169" s="6"/>
      <c r="C169" s="6"/>
      <c r="E169" s="6"/>
      <c r="F169" s="6"/>
      <c r="G169" s="6"/>
      <c r="H169" s="6"/>
      <c r="I169" s="6"/>
      <c r="J169" s="6"/>
      <c r="K169" s="82"/>
    </row>
    <row r="170" spans="1:11" s="10" customFormat="1" ht="13.5" customHeight="1">
      <c r="A170" s="16"/>
      <c r="B170" s="6"/>
      <c r="C170" s="6"/>
      <c r="E170" s="6"/>
      <c r="F170" s="6"/>
      <c r="G170" s="6"/>
      <c r="H170" s="6"/>
      <c r="I170" s="6"/>
      <c r="J170" s="6"/>
      <c r="K170" s="82"/>
    </row>
    <row r="171" spans="1:11" s="10" customFormat="1" ht="13.5" customHeight="1">
      <c r="A171" s="16"/>
      <c r="B171" s="6"/>
      <c r="C171" s="6"/>
      <c r="E171" s="6"/>
      <c r="F171" s="6"/>
      <c r="G171" s="6"/>
      <c r="H171" s="6"/>
      <c r="I171" s="6"/>
      <c r="J171" s="6"/>
      <c r="K171" s="82"/>
    </row>
    <row r="172" spans="1:11" s="10" customFormat="1" ht="13.5" customHeight="1">
      <c r="A172" s="16"/>
      <c r="B172" s="6"/>
      <c r="C172" s="6"/>
      <c r="E172" s="6"/>
      <c r="F172" s="6"/>
      <c r="G172" s="6"/>
      <c r="H172" s="6"/>
      <c r="I172" s="6"/>
      <c r="J172" s="6"/>
      <c r="K172" s="82"/>
    </row>
    <row r="173" spans="1:11" s="10" customFormat="1" ht="13.5" customHeight="1">
      <c r="A173" s="16"/>
      <c r="B173" s="6"/>
      <c r="C173" s="6"/>
      <c r="E173" s="6"/>
      <c r="F173" s="6"/>
      <c r="G173" s="6"/>
      <c r="H173" s="6"/>
      <c r="I173" s="6"/>
      <c r="J173" s="6"/>
      <c r="K173" s="82"/>
    </row>
    <row r="174" spans="1:11" s="10" customFormat="1" ht="13.5" customHeight="1">
      <c r="A174" s="16"/>
      <c r="B174" s="6"/>
      <c r="C174" s="6"/>
      <c r="E174" s="6"/>
      <c r="F174" s="6"/>
      <c r="G174" s="6"/>
      <c r="H174" s="6"/>
      <c r="I174" s="6"/>
      <c r="J174" s="6"/>
      <c r="K174" s="82"/>
    </row>
    <row r="175" spans="1:11" s="10" customFormat="1" ht="13.5" customHeight="1">
      <c r="A175" s="16"/>
      <c r="B175" s="6"/>
      <c r="C175" s="6"/>
      <c r="E175" s="6"/>
      <c r="F175" s="6"/>
      <c r="G175" s="6"/>
      <c r="H175" s="6"/>
      <c r="I175" s="6"/>
      <c r="J175" s="6"/>
      <c r="K175" s="82"/>
    </row>
    <row r="176" spans="1:11" s="10" customFormat="1" ht="13.5" customHeight="1">
      <c r="A176" s="16"/>
      <c r="B176" s="6"/>
      <c r="C176" s="6"/>
      <c r="E176" s="6"/>
      <c r="F176" s="6"/>
      <c r="G176" s="6"/>
      <c r="H176" s="6"/>
      <c r="I176" s="6"/>
      <c r="J176" s="6"/>
      <c r="K176" s="82"/>
    </row>
    <row r="177" spans="1:11" s="10" customFormat="1" ht="13.5" customHeight="1">
      <c r="A177" s="16"/>
      <c r="B177" s="6"/>
      <c r="C177" s="6"/>
      <c r="E177" s="6"/>
      <c r="F177" s="6"/>
      <c r="G177" s="6"/>
      <c r="H177" s="6"/>
      <c r="I177" s="6"/>
      <c r="J177" s="6"/>
      <c r="K177" s="82"/>
    </row>
    <row r="178" spans="1:11" s="10" customFormat="1" ht="13.5" customHeight="1">
      <c r="A178" s="16"/>
      <c r="B178" s="6"/>
      <c r="C178" s="6"/>
      <c r="E178" s="6"/>
      <c r="F178" s="6"/>
      <c r="G178" s="6"/>
      <c r="H178" s="6"/>
      <c r="I178" s="6"/>
      <c r="J178" s="6"/>
      <c r="K178" s="82"/>
    </row>
    <row r="179" spans="1:11" s="10" customFormat="1" ht="13.5" customHeight="1">
      <c r="A179" s="16"/>
      <c r="B179" s="6"/>
      <c r="C179" s="6"/>
      <c r="E179" s="6"/>
      <c r="F179" s="6"/>
      <c r="G179" s="6"/>
      <c r="H179" s="6"/>
      <c r="I179" s="6"/>
      <c r="J179" s="6"/>
      <c r="K179" s="82"/>
    </row>
    <row r="180" spans="1:11" s="10" customFormat="1" ht="13.5" customHeight="1">
      <c r="A180" s="16"/>
      <c r="B180" s="6"/>
      <c r="C180" s="6"/>
      <c r="E180" s="6"/>
      <c r="F180" s="6"/>
      <c r="G180" s="6"/>
      <c r="H180" s="6"/>
      <c r="I180" s="6"/>
      <c r="J180" s="6"/>
      <c r="K180" s="82"/>
    </row>
    <row r="181" spans="1:11" s="10" customFormat="1" ht="13.5" customHeight="1">
      <c r="A181" s="16"/>
      <c r="B181" s="6"/>
      <c r="C181" s="6"/>
      <c r="E181" s="6"/>
      <c r="F181" s="6"/>
      <c r="G181" s="6"/>
      <c r="H181" s="6"/>
      <c r="I181" s="6"/>
      <c r="J181" s="6"/>
      <c r="K181" s="82"/>
    </row>
    <row r="182" spans="1:11" s="10" customFormat="1" ht="13.5" customHeight="1">
      <c r="A182" s="16"/>
      <c r="B182" s="6"/>
      <c r="C182" s="6"/>
      <c r="E182" s="6"/>
      <c r="F182" s="6"/>
      <c r="G182" s="6"/>
      <c r="H182" s="6"/>
      <c r="I182" s="6"/>
      <c r="J182" s="6"/>
      <c r="K182" s="82"/>
    </row>
    <row r="183" spans="1:11" s="10" customFormat="1" ht="13.5" customHeight="1">
      <c r="A183" s="16"/>
      <c r="B183" s="6"/>
      <c r="C183" s="6"/>
      <c r="E183" s="6"/>
      <c r="F183" s="6"/>
      <c r="G183" s="6"/>
      <c r="H183" s="6"/>
      <c r="I183" s="6"/>
      <c r="J183" s="6"/>
      <c r="K183" s="82"/>
    </row>
    <row r="184" spans="1:11" s="10" customFormat="1" ht="13.5" customHeight="1">
      <c r="A184" s="16"/>
      <c r="B184" s="6"/>
      <c r="C184" s="6"/>
      <c r="E184" s="6"/>
      <c r="F184" s="6"/>
      <c r="G184" s="6"/>
      <c r="H184" s="6"/>
      <c r="I184" s="6"/>
      <c r="J184" s="6"/>
      <c r="K184" s="82"/>
    </row>
    <row r="185" spans="1:11" s="10" customFormat="1" ht="13.5" customHeight="1">
      <c r="A185" s="16"/>
      <c r="B185" s="6"/>
      <c r="C185" s="6"/>
      <c r="E185" s="6"/>
      <c r="F185" s="6"/>
      <c r="G185" s="6"/>
      <c r="H185" s="6"/>
      <c r="I185" s="6"/>
      <c r="J185" s="6"/>
      <c r="K185" s="82"/>
    </row>
    <row r="186" spans="1:11" s="10" customFormat="1" ht="13.5" customHeight="1">
      <c r="A186" s="16"/>
      <c r="B186" s="6"/>
      <c r="C186" s="6"/>
      <c r="E186" s="6"/>
      <c r="F186" s="6"/>
      <c r="G186" s="6"/>
      <c r="H186" s="6"/>
      <c r="I186" s="6"/>
      <c r="J186" s="6"/>
      <c r="K186" s="82"/>
    </row>
    <row r="187" spans="1:11" s="10" customFormat="1" ht="13.5" customHeight="1">
      <c r="A187" s="16"/>
      <c r="B187" s="6"/>
      <c r="C187" s="6"/>
      <c r="E187" s="6"/>
      <c r="F187" s="6"/>
      <c r="G187" s="6"/>
      <c r="H187" s="6"/>
      <c r="I187" s="6"/>
      <c r="J187" s="6"/>
      <c r="K187" s="82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2"/>
  <headerFooter alignWithMargins="0">
    <oddFooter>&amp;L&amp;F   &amp;D  &amp;T&amp;C&amp;"Arial,Gras"&amp;12Itinéraire provisoire&amp;R&amp;8les communes en lettres majuscules sont des
 chefs-lieux de cantons, sous-préfectures ou préfectures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588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6"/>
      <c r="B5" s="6"/>
      <c r="C5" s="184"/>
      <c r="D5" s="337" t="s">
        <v>589</v>
      </c>
      <c r="E5" s="337"/>
      <c r="F5" s="337"/>
      <c r="G5" s="337"/>
      <c r="H5" s="16">
        <v>186.5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26">
        <v>0.5208333333333334</v>
      </c>
      <c r="M6" s="126">
        <v>0.5208333333333334</v>
      </c>
      <c r="N6" s="15" t="s">
        <v>13</v>
      </c>
    </row>
    <row r="7" spans="1:14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126"/>
      <c r="M7" s="126"/>
      <c r="N7" s="15"/>
    </row>
    <row r="8" spans="1:14" ht="13.5" customHeight="1">
      <c r="A8" s="30"/>
      <c r="B8" s="23"/>
      <c r="C8" s="23"/>
      <c r="D8" s="32" t="s">
        <v>547</v>
      </c>
      <c r="E8" s="31"/>
      <c r="F8" s="31"/>
      <c r="G8" s="23"/>
      <c r="H8" s="23"/>
      <c r="I8" s="23"/>
      <c r="J8" s="23"/>
      <c r="K8" s="23"/>
      <c r="L8" s="126"/>
      <c r="M8" s="126"/>
      <c r="N8" s="15"/>
    </row>
    <row r="9" spans="1:13" ht="13.5" customHeight="1">
      <c r="A9" s="35">
        <v>0</v>
      </c>
      <c r="B9" s="40">
        <f>$H$5</f>
        <v>186.5</v>
      </c>
      <c r="C9" s="40">
        <v>0</v>
      </c>
      <c r="D9" s="37" t="s">
        <v>590</v>
      </c>
      <c r="E9" s="36" t="s">
        <v>591</v>
      </c>
      <c r="F9" s="36">
        <v>803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$M$5</f>
        <v>0.125</v>
      </c>
      <c r="K9" s="38">
        <f>$M$5</f>
        <v>0.125</v>
      </c>
      <c r="L9" s="130"/>
      <c r="M9" s="131"/>
    </row>
    <row r="10" spans="1:15" ht="13.5" customHeight="1">
      <c r="A10" s="35">
        <v>3</v>
      </c>
      <c r="B10" s="40">
        <f aca="true" t="shared" si="0" ref="B10:B50">B9-A10</f>
        <v>183.5</v>
      </c>
      <c r="C10" s="40">
        <f aca="true" t="shared" si="1" ref="C10:C50">C9+A10</f>
        <v>3</v>
      </c>
      <c r="D10" s="43" t="s">
        <v>592</v>
      </c>
      <c r="E10" s="36" t="s">
        <v>156</v>
      </c>
      <c r="F10" s="36"/>
      <c r="G10" s="42">
        <f>SUM($G$9+$O$3*C10)</f>
        <v>0.1328125</v>
      </c>
      <c r="H10" s="42">
        <f>SUM($H$9+$P$3*C10)</f>
        <v>0.13333333333333333</v>
      </c>
      <c r="I10" s="42">
        <f>SUM($I$9+$Q$3*C10)</f>
        <v>0.13392857142857142</v>
      </c>
      <c r="J10" s="42">
        <f>SUM($J$9+$R$3*C10)</f>
        <v>0.1346153846153846</v>
      </c>
      <c r="K10" s="42">
        <f>SUM($K$9+$S$3*C10)</f>
        <v>0.13541666666666666</v>
      </c>
      <c r="L10" s="39"/>
      <c r="M10" s="4"/>
      <c r="N10" s="4"/>
      <c r="O10" s="4"/>
    </row>
    <row r="11" spans="1:15" ht="13.5" customHeight="1">
      <c r="A11" s="35">
        <v>11</v>
      </c>
      <c r="B11" s="40">
        <f t="shared" si="0"/>
        <v>172.5</v>
      </c>
      <c r="C11" s="40">
        <f t="shared" si="1"/>
        <v>14</v>
      </c>
      <c r="D11" s="43" t="s">
        <v>593</v>
      </c>
      <c r="E11" s="36" t="s">
        <v>594</v>
      </c>
      <c r="F11" s="36"/>
      <c r="G11" s="42">
        <f aca="true" t="shared" si="2" ref="G11:G50">SUM($G$9+$O$3*C11)</f>
        <v>0.16145833333333331</v>
      </c>
      <c r="H11" s="42">
        <f aca="true" t="shared" si="3" ref="H11:H50">SUM($H$9+$P$3*C11)</f>
        <v>0.1638888888888889</v>
      </c>
      <c r="I11" s="42">
        <f aca="true" t="shared" si="4" ref="I11:I50">SUM($I$9+$Q$3*C11)</f>
        <v>0.16666666666666666</v>
      </c>
      <c r="J11" s="42">
        <f aca="true" t="shared" si="5" ref="J11:J50">SUM($J$9+$R$3*C11)</f>
        <v>0.16987179487179488</v>
      </c>
      <c r="K11" s="42">
        <f aca="true" t="shared" si="6" ref="K11:K50">SUM($K$9+$S$3*C11)</f>
        <v>0.1736111111111111</v>
      </c>
      <c r="L11" s="39"/>
      <c r="M11" s="4"/>
      <c r="N11" s="4"/>
      <c r="O11" s="4"/>
    </row>
    <row r="12" spans="1:15" ht="13.5" customHeight="1">
      <c r="A12" s="35">
        <v>7</v>
      </c>
      <c r="B12" s="40">
        <f t="shared" si="0"/>
        <v>165.5</v>
      </c>
      <c r="C12" s="40">
        <f t="shared" si="1"/>
        <v>21</v>
      </c>
      <c r="D12" s="41" t="s">
        <v>595</v>
      </c>
      <c r="E12" s="45" t="s">
        <v>490</v>
      </c>
      <c r="F12" s="36"/>
      <c r="G12" s="42">
        <f t="shared" si="2"/>
        <v>0.1796875</v>
      </c>
      <c r="H12" s="42">
        <f t="shared" si="3"/>
        <v>0.18333333333333332</v>
      </c>
      <c r="I12" s="42">
        <f t="shared" si="4"/>
        <v>0.1875</v>
      </c>
      <c r="J12" s="42">
        <f t="shared" si="5"/>
        <v>0.1923076923076923</v>
      </c>
      <c r="K12" s="42">
        <f t="shared" si="6"/>
        <v>0.19791666666666666</v>
      </c>
      <c r="L12" s="39"/>
      <c r="M12" s="4"/>
      <c r="N12" s="4"/>
      <c r="O12" s="4"/>
    </row>
    <row r="13" spans="1:15" ht="13.5" customHeight="1">
      <c r="A13" s="35">
        <v>1.5</v>
      </c>
      <c r="B13" s="40">
        <f t="shared" si="0"/>
        <v>164</v>
      </c>
      <c r="C13" s="40">
        <f t="shared" si="1"/>
        <v>22.5</v>
      </c>
      <c r="D13" s="43" t="s">
        <v>596</v>
      </c>
      <c r="E13" s="36" t="s">
        <v>597</v>
      </c>
      <c r="F13" s="36"/>
      <c r="G13" s="42">
        <f t="shared" si="2"/>
        <v>0.18359375</v>
      </c>
      <c r="H13" s="42">
        <f t="shared" si="3"/>
        <v>0.1875</v>
      </c>
      <c r="I13" s="42">
        <f t="shared" si="4"/>
        <v>0.1919642857142857</v>
      </c>
      <c r="J13" s="42">
        <f t="shared" si="5"/>
        <v>0.1971153846153846</v>
      </c>
      <c r="K13" s="42">
        <f t="shared" si="6"/>
        <v>0.203125</v>
      </c>
      <c r="L13" s="39"/>
      <c r="M13" s="4"/>
      <c r="N13" s="4"/>
      <c r="O13" s="4"/>
    </row>
    <row r="14" spans="1:15" ht="13.5" customHeight="1">
      <c r="A14" s="35">
        <v>5</v>
      </c>
      <c r="B14" s="40">
        <f t="shared" si="0"/>
        <v>159</v>
      </c>
      <c r="C14" s="40">
        <f t="shared" si="1"/>
        <v>27.5</v>
      </c>
      <c r="D14" s="43" t="s">
        <v>598</v>
      </c>
      <c r="E14" s="45" t="s">
        <v>597</v>
      </c>
      <c r="F14" s="36"/>
      <c r="G14" s="42">
        <f t="shared" si="2"/>
        <v>0.19661458333333331</v>
      </c>
      <c r="H14" s="42">
        <f t="shared" si="3"/>
        <v>0.2013888888888889</v>
      </c>
      <c r="I14" s="42">
        <f t="shared" si="4"/>
        <v>0.20684523809523808</v>
      </c>
      <c r="J14" s="42">
        <f t="shared" si="5"/>
        <v>0.21314102564102563</v>
      </c>
      <c r="K14" s="42">
        <f t="shared" si="6"/>
        <v>0.2204861111111111</v>
      </c>
      <c r="L14" s="39"/>
      <c r="M14" s="4"/>
      <c r="N14" s="4"/>
      <c r="O14" s="4"/>
    </row>
    <row r="15" spans="1:15" ht="13.5" customHeight="1">
      <c r="A15" s="35">
        <v>7</v>
      </c>
      <c r="B15" s="40">
        <f t="shared" si="0"/>
        <v>152</v>
      </c>
      <c r="C15" s="40">
        <f t="shared" si="1"/>
        <v>34.5</v>
      </c>
      <c r="D15" s="44" t="s">
        <v>599</v>
      </c>
      <c r="E15" s="36" t="s">
        <v>597</v>
      </c>
      <c r="F15" s="36">
        <v>530</v>
      </c>
      <c r="G15" s="42">
        <f t="shared" si="2"/>
        <v>0.21484375</v>
      </c>
      <c r="H15" s="42">
        <f t="shared" si="3"/>
        <v>0.22083333333333333</v>
      </c>
      <c r="I15" s="42">
        <f t="shared" si="4"/>
        <v>0.22767857142857142</v>
      </c>
      <c r="J15" s="42">
        <f t="shared" si="5"/>
        <v>0.23557692307692307</v>
      </c>
      <c r="K15" s="42">
        <f t="shared" si="6"/>
        <v>0.24479166666666666</v>
      </c>
      <c r="L15" s="39"/>
      <c r="M15" s="4"/>
      <c r="N15" s="4"/>
      <c r="O15" s="4"/>
    </row>
    <row r="16" spans="1:15" ht="13.5" customHeight="1">
      <c r="A16" s="35">
        <v>4</v>
      </c>
      <c r="B16" s="40">
        <f t="shared" si="0"/>
        <v>148</v>
      </c>
      <c r="C16" s="40">
        <f t="shared" si="1"/>
        <v>38.5</v>
      </c>
      <c r="D16" s="74" t="s">
        <v>600</v>
      </c>
      <c r="E16" s="36" t="s">
        <v>597</v>
      </c>
      <c r="F16" s="36"/>
      <c r="G16" s="42">
        <f t="shared" si="2"/>
        <v>0.22526041666666666</v>
      </c>
      <c r="H16" s="42">
        <f t="shared" si="3"/>
        <v>0.23194444444444443</v>
      </c>
      <c r="I16" s="42">
        <f t="shared" si="4"/>
        <v>0.23958333333333331</v>
      </c>
      <c r="J16" s="42">
        <f t="shared" si="5"/>
        <v>0.2483974358974359</v>
      </c>
      <c r="K16" s="42">
        <f t="shared" si="6"/>
        <v>0.2586805555555556</v>
      </c>
      <c r="L16" s="39"/>
      <c r="M16" s="4"/>
      <c r="N16" s="4"/>
      <c r="O16" s="4"/>
    </row>
    <row r="17" spans="1:15" ht="13.5" customHeight="1">
      <c r="A17" s="35">
        <v>15.5</v>
      </c>
      <c r="B17" s="40">
        <f t="shared" si="0"/>
        <v>132.5</v>
      </c>
      <c r="C17" s="40">
        <f t="shared" si="1"/>
        <v>54</v>
      </c>
      <c r="D17" s="43" t="s">
        <v>601</v>
      </c>
      <c r="E17" s="36" t="s">
        <v>97</v>
      </c>
      <c r="F17" s="36"/>
      <c r="G17" s="42">
        <f t="shared" si="2"/>
        <v>0.265625</v>
      </c>
      <c r="H17" s="42">
        <f t="shared" si="3"/>
        <v>0.275</v>
      </c>
      <c r="I17" s="42">
        <f t="shared" si="4"/>
        <v>0.2857142857142857</v>
      </c>
      <c r="J17" s="42">
        <f t="shared" si="5"/>
        <v>0.2980769230769231</v>
      </c>
      <c r="K17" s="42">
        <f t="shared" si="6"/>
        <v>0.3125</v>
      </c>
      <c r="L17" s="39"/>
      <c r="M17" s="4"/>
      <c r="N17" s="4"/>
      <c r="O17" s="4"/>
    </row>
    <row r="18" spans="1:15" ht="13.5" customHeight="1">
      <c r="A18" s="35">
        <v>2</v>
      </c>
      <c r="B18" s="40">
        <f t="shared" si="0"/>
        <v>130.5</v>
      </c>
      <c r="C18" s="40">
        <f t="shared" si="1"/>
        <v>56</v>
      </c>
      <c r="D18" s="43" t="s">
        <v>602</v>
      </c>
      <c r="E18" s="36" t="s">
        <v>71</v>
      </c>
      <c r="F18" s="36"/>
      <c r="G18" s="42">
        <f t="shared" si="2"/>
        <v>0.2708333333333333</v>
      </c>
      <c r="H18" s="42">
        <f t="shared" si="3"/>
        <v>0.28055555555555556</v>
      </c>
      <c r="I18" s="42">
        <f t="shared" si="4"/>
        <v>0.29166666666666663</v>
      </c>
      <c r="J18" s="42">
        <f t="shared" si="5"/>
        <v>0.3044871794871795</v>
      </c>
      <c r="K18" s="42">
        <f t="shared" si="6"/>
        <v>0.3194444444444444</v>
      </c>
      <c r="L18" s="39"/>
      <c r="M18" s="4"/>
      <c r="N18" s="4"/>
      <c r="O18" s="4"/>
    </row>
    <row r="19" spans="1:15" ht="13.5" customHeight="1">
      <c r="A19" s="73">
        <v>5.5</v>
      </c>
      <c r="B19" s="40">
        <f t="shared" si="0"/>
        <v>125</v>
      </c>
      <c r="C19" s="40">
        <f t="shared" si="1"/>
        <v>61.5</v>
      </c>
      <c r="D19" s="74" t="s">
        <v>603</v>
      </c>
      <c r="E19" s="45" t="s">
        <v>604</v>
      </c>
      <c r="F19" s="36"/>
      <c r="G19" s="42">
        <f t="shared" si="2"/>
        <v>0.28515625</v>
      </c>
      <c r="H19" s="42">
        <f t="shared" si="3"/>
        <v>0.2958333333333333</v>
      </c>
      <c r="I19" s="42">
        <f t="shared" si="4"/>
        <v>0.3080357142857143</v>
      </c>
      <c r="J19" s="42">
        <f t="shared" si="5"/>
        <v>0.3221153846153846</v>
      </c>
      <c r="K19" s="42">
        <f t="shared" si="6"/>
        <v>0.33854166666666663</v>
      </c>
      <c r="L19" s="39"/>
      <c r="M19" s="4"/>
      <c r="N19" s="4"/>
      <c r="O19" s="4"/>
    </row>
    <row r="20" spans="1:15" ht="13.5" customHeight="1">
      <c r="A20" s="35">
        <v>4.5</v>
      </c>
      <c r="B20" s="40">
        <f t="shared" si="0"/>
        <v>120.5</v>
      </c>
      <c r="C20" s="40">
        <f t="shared" si="1"/>
        <v>66</v>
      </c>
      <c r="D20" s="43" t="s">
        <v>605</v>
      </c>
      <c r="E20" s="45" t="s">
        <v>78</v>
      </c>
      <c r="F20" s="36">
        <v>882</v>
      </c>
      <c r="G20" s="42">
        <f t="shared" si="2"/>
        <v>0.296875</v>
      </c>
      <c r="H20" s="42">
        <f t="shared" si="3"/>
        <v>0.30833333333333335</v>
      </c>
      <c r="I20" s="42">
        <f t="shared" si="4"/>
        <v>0.3214285714285714</v>
      </c>
      <c r="J20" s="42">
        <f t="shared" si="5"/>
        <v>0.33653846153846156</v>
      </c>
      <c r="K20" s="42">
        <f t="shared" si="6"/>
        <v>0.35416666666666663</v>
      </c>
      <c r="L20" s="39"/>
      <c r="M20" s="4"/>
      <c r="N20" s="4"/>
      <c r="O20" s="4"/>
    </row>
    <row r="21" spans="1:15" ht="13.5" customHeight="1">
      <c r="A21" s="35">
        <v>2.5</v>
      </c>
      <c r="B21" s="40">
        <f t="shared" si="0"/>
        <v>118</v>
      </c>
      <c r="C21" s="40">
        <f t="shared" si="1"/>
        <v>68.5</v>
      </c>
      <c r="D21" s="43" t="s">
        <v>606</v>
      </c>
      <c r="E21" s="45" t="s">
        <v>136</v>
      </c>
      <c r="F21" s="36"/>
      <c r="G21" s="42">
        <f t="shared" si="2"/>
        <v>0.30338541666666663</v>
      </c>
      <c r="H21" s="42">
        <f t="shared" si="3"/>
        <v>0.31527777777777777</v>
      </c>
      <c r="I21" s="42">
        <f t="shared" si="4"/>
        <v>0.3288690476190476</v>
      </c>
      <c r="J21" s="42">
        <f t="shared" si="5"/>
        <v>0.34455128205128205</v>
      </c>
      <c r="K21" s="42">
        <f t="shared" si="6"/>
        <v>0.3628472222222222</v>
      </c>
      <c r="L21" s="39"/>
      <c r="M21" s="4"/>
      <c r="N21" s="4"/>
      <c r="O21" s="4"/>
    </row>
    <row r="22" spans="1:15" ht="13.5" customHeight="1">
      <c r="A22" s="35">
        <v>1</v>
      </c>
      <c r="B22" s="40">
        <f t="shared" si="0"/>
        <v>117</v>
      </c>
      <c r="C22" s="40">
        <f t="shared" si="1"/>
        <v>69.5</v>
      </c>
      <c r="D22" s="43" t="s">
        <v>607</v>
      </c>
      <c r="E22" s="45" t="s">
        <v>136</v>
      </c>
      <c r="F22" s="36"/>
      <c r="G22" s="42">
        <f t="shared" si="2"/>
        <v>0.3059895833333333</v>
      </c>
      <c r="H22" s="42">
        <f t="shared" si="3"/>
        <v>0.31805555555555554</v>
      </c>
      <c r="I22" s="42">
        <f t="shared" si="4"/>
        <v>0.3318452380952381</v>
      </c>
      <c r="J22" s="42">
        <f t="shared" si="5"/>
        <v>0.34775641025641024</v>
      </c>
      <c r="K22" s="42">
        <f t="shared" si="6"/>
        <v>0.3663194444444444</v>
      </c>
      <c r="L22" s="39"/>
      <c r="M22" s="4"/>
      <c r="N22" s="4"/>
      <c r="O22" s="4"/>
    </row>
    <row r="23" spans="1:15" ht="13.5" customHeight="1">
      <c r="A23" s="35">
        <v>1.5</v>
      </c>
      <c r="B23" s="40">
        <f t="shared" si="0"/>
        <v>115.5</v>
      </c>
      <c r="C23" s="40">
        <f t="shared" si="1"/>
        <v>71</v>
      </c>
      <c r="D23" s="43" t="s">
        <v>608</v>
      </c>
      <c r="E23" s="45" t="s">
        <v>78</v>
      </c>
      <c r="F23" s="36"/>
      <c r="G23" s="42">
        <f t="shared" si="2"/>
        <v>0.3098958333333333</v>
      </c>
      <c r="H23" s="42">
        <f t="shared" si="3"/>
        <v>0.3222222222222222</v>
      </c>
      <c r="I23" s="42">
        <f t="shared" si="4"/>
        <v>0.33630952380952384</v>
      </c>
      <c r="J23" s="42">
        <f t="shared" si="5"/>
        <v>0.35256410256410253</v>
      </c>
      <c r="K23" s="42">
        <f t="shared" si="6"/>
        <v>0.3715277777777778</v>
      </c>
      <c r="L23" s="39"/>
      <c r="M23" s="4"/>
      <c r="N23" s="4"/>
      <c r="O23" s="4"/>
    </row>
    <row r="24" spans="1:15" ht="13.5" customHeight="1">
      <c r="A24" s="35">
        <v>1.5</v>
      </c>
      <c r="B24" s="40">
        <f t="shared" si="0"/>
        <v>114</v>
      </c>
      <c r="C24" s="40">
        <f t="shared" si="1"/>
        <v>72.5</v>
      </c>
      <c r="D24" s="43" t="s">
        <v>609</v>
      </c>
      <c r="E24" s="45" t="s">
        <v>597</v>
      </c>
      <c r="F24" s="36"/>
      <c r="G24" s="42">
        <f t="shared" si="2"/>
        <v>0.3138020833333333</v>
      </c>
      <c r="H24" s="42">
        <f t="shared" si="3"/>
        <v>0.32638888888888884</v>
      </c>
      <c r="I24" s="42">
        <f t="shared" si="4"/>
        <v>0.34077380952380953</v>
      </c>
      <c r="J24" s="42">
        <f t="shared" si="5"/>
        <v>0.3573717948717948</v>
      </c>
      <c r="K24" s="42">
        <f t="shared" si="6"/>
        <v>0.3767361111111111</v>
      </c>
      <c r="L24" s="39"/>
      <c r="M24" s="4"/>
      <c r="N24" s="4"/>
      <c r="O24" s="4"/>
    </row>
    <row r="25" spans="1:15" ht="13.5" customHeight="1">
      <c r="A25" s="35">
        <v>3.5</v>
      </c>
      <c r="B25" s="40">
        <f t="shared" si="0"/>
        <v>110.5</v>
      </c>
      <c r="C25" s="40">
        <f t="shared" si="1"/>
        <v>76</v>
      </c>
      <c r="D25" s="43" t="s">
        <v>610</v>
      </c>
      <c r="E25" s="45" t="s">
        <v>597</v>
      </c>
      <c r="F25" s="36"/>
      <c r="G25" s="42">
        <f t="shared" si="2"/>
        <v>0.32291666666666663</v>
      </c>
      <c r="H25" s="42">
        <f t="shared" si="3"/>
        <v>0.3361111111111111</v>
      </c>
      <c r="I25" s="42">
        <f t="shared" si="4"/>
        <v>0.35119047619047616</v>
      </c>
      <c r="J25" s="42">
        <f t="shared" si="5"/>
        <v>0.3685897435897436</v>
      </c>
      <c r="K25" s="42">
        <f t="shared" si="6"/>
        <v>0.3888888888888889</v>
      </c>
      <c r="L25" s="39"/>
      <c r="M25" s="4"/>
      <c r="N25" s="4"/>
      <c r="O25" s="4"/>
    </row>
    <row r="26" spans="1:15" ht="13.5" customHeight="1">
      <c r="A26" s="35">
        <v>4.5</v>
      </c>
      <c r="B26" s="40">
        <f t="shared" si="0"/>
        <v>106</v>
      </c>
      <c r="C26" s="40">
        <f t="shared" si="1"/>
        <v>80.5</v>
      </c>
      <c r="D26" s="43" t="s">
        <v>611</v>
      </c>
      <c r="E26" s="45" t="s">
        <v>597</v>
      </c>
      <c r="F26" s="36"/>
      <c r="G26" s="42">
        <f t="shared" si="2"/>
        <v>0.33463541666666663</v>
      </c>
      <c r="H26" s="42">
        <f t="shared" si="3"/>
        <v>0.3486111111111111</v>
      </c>
      <c r="I26" s="42">
        <f t="shared" si="4"/>
        <v>0.3645833333333333</v>
      </c>
      <c r="J26" s="42">
        <f t="shared" si="5"/>
        <v>0.3830128205128205</v>
      </c>
      <c r="K26" s="42">
        <f t="shared" si="6"/>
        <v>0.4045138888888889</v>
      </c>
      <c r="L26" s="39"/>
      <c r="M26" s="4"/>
      <c r="N26" s="4"/>
      <c r="O26" s="4"/>
    </row>
    <row r="27" spans="1:15" ht="13.5" customHeight="1">
      <c r="A27" s="35">
        <v>2.5</v>
      </c>
      <c r="B27" s="40">
        <f t="shared" si="0"/>
        <v>103.5</v>
      </c>
      <c r="C27" s="40">
        <f t="shared" si="1"/>
        <v>83</v>
      </c>
      <c r="D27" s="43" t="s">
        <v>612</v>
      </c>
      <c r="E27" s="45" t="s">
        <v>597</v>
      </c>
      <c r="F27" s="36"/>
      <c r="G27" s="42">
        <f t="shared" si="2"/>
        <v>0.3411458333333333</v>
      </c>
      <c r="H27" s="42">
        <f t="shared" si="3"/>
        <v>0.3555555555555555</v>
      </c>
      <c r="I27" s="42">
        <f t="shared" si="4"/>
        <v>0.37202380952380953</v>
      </c>
      <c r="J27" s="42">
        <f t="shared" si="5"/>
        <v>0.391025641025641</v>
      </c>
      <c r="K27" s="42">
        <f t="shared" si="6"/>
        <v>0.4131944444444444</v>
      </c>
      <c r="L27" s="39"/>
      <c r="M27" s="4"/>
      <c r="N27" s="4"/>
      <c r="O27" s="4"/>
    </row>
    <row r="28" spans="1:15" ht="13.5" customHeight="1">
      <c r="A28" s="35">
        <v>5.5</v>
      </c>
      <c r="B28" s="40">
        <f t="shared" si="0"/>
        <v>98</v>
      </c>
      <c r="C28" s="40">
        <f t="shared" si="1"/>
        <v>88.5</v>
      </c>
      <c r="D28" s="43" t="s">
        <v>613</v>
      </c>
      <c r="E28" s="45" t="s">
        <v>597</v>
      </c>
      <c r="F28" s="36">
        <v>980</v>
      </c>
      <c r="G28" s="42">
        <f t="shared" si="2"/>
        <v>0.35546875</v>
      </c>
      <c r="H28" s="42">
        <f t="shared" si="3"/>
        <v>0.3708333333333333</v>
      </c>
      <c r="I28" s="42">
        <f t="shared" si="4"/>
        <v>0.38839285714285715</v>
      </c>
      <c r="J28" s="42">
        <f t="shared" si="5"/>
        <v>0.40865384615384615</v>
      </c>
      <c r="K28" s="42">
        <f t="shared" si="6"/>
        <v>0.43229166666666663</v>
      </c>
      <c r="L28" s="39"/>
      <c r="M28" s="4"/>
      <c r="N28" s="4"/>
      <c r="O28" s="4"/>
    </row>
    <row r="29" spans="1:15" ht="13.5" customHeight="1">
      <c r="A29" s="35">
        <v>1.5</v>
      </c>
      <c r="B29" s="40">
        <f t="shared" si="0"/>
        <v>96.5</v>
      </c>
      <c r="C29" s="40">
        <f t="shared" si="1"/>
        <v>90</v>
      </c>
      <c r="D29" s="43" t="s">
        <v>614</v>
      </c>
      <c r="E29" s="45" t="s">
        <v>615</v>
      </c>
      <c r="F29" s="36">
        <v>930</v>
      </c>
      <c r="G29" s="42">
        <f t="shared" si="2"/>
        <v>0.359375</v>
      </c>
      <c r="H29" s="42">
        <f t="shared" si="3"/>
        <v>0.375</v>
      </c>
      <c r="I29" s="42">
        <f t="shared" si="4"/>
        <v>0.39285714285714285</v>
      </c>
      <c r="J29" s="42">
        <f t="shared" si="5"/>
        <v>0.41346153846153844</v>
      </c>
      <c r="K29" s="42">
        <f t="shared" si="6"/>
        <v>0.4375</v>
      </c>
      <c r="L29" s="39"/>
      <c r="M29" s="4"/>
      <c r="N29" s="4"/>
      <c r="O29" s="4"/>
    </row>
    <row r="30" spans="1:15" ht="13.5" customHeight="1">
      <c r="A30" s="35">
        <v>1</v>
      </c>
      <c r="B30" s="40">
        <f t="shared" si="0"/>
        <v>95.5</v>
      </c>
      <c r="C30" s="40">
        <f t="shared" si="1"/>
        <v>91</v>
      </c>
      <c r="D30" s="43" t="s">
        <v>616</v>
      </c>
      <c r="E30" s="45" t="s">
        <v>615</v>
      </c>
      <c r="F30" s="36"/>
      <c r="G30" s="42">
        <f t="shared" si="2"/>
        <v>0.36197916666666663</v>
      </c>
      <c r="H30" s="42">
        <f t="shared" si="3"/>
        <v>0.37777777777777777</v>
      </c>
      <c r="I30" s="42">
        <f t="shared" si="4"/>
        <v>0.3958333333333333</v>
      </c>
      <c r="J30" s="42">
        <f t="shared" si="5"/>
        <v>0.41666666666666663</v>
      </c>
      <c r="K30" s="42">
        <f t="shared" si="6"/>
        <v>0.4409722222222222</v>
      </c>
      <c r="L30" s="39"/>
      <c r="M30" s="4"/>
      <c r="N30" s="4"/>
      <c r="O30" s="4"/>
    </row>
    <row r="31" spans="1:15" ht="13.5" customHeight="1">
      <c r="A31" s="35">
        <v>1.5</v>
      </c>
      <c r="B31" s="40">
        <f t="shared" si="0"/>
        <v>94</v>
      </c>
      <c r="C31" s="40">
        <f t="shared" si="1"/>
        <v>92.5</v>
      </c>
      <c r="D31" s="41" t="s">
        <v>617</v>
      </c>
      <c r="E31" s="45" t="s">
        <v>520</v>
      </c>
      <c r="F31" s="36"/>
      <c r="G31" s="42">
        <f t="shared" si="2"/>
        <v>0.36588541666666663</v>
      </c>
      <c r="H31" s="42">
        <f t="shared" si="3"/>
        <v>0.3819444444444444</v>
      </c>
      <c r="I31" s="42">
        <f t="shared" si="4"/>
        <v>0.400297619047619</v>
      </c>
      <c r="J31" s="42">
        <f t="shared" si="5"/>
        <v>0.421474358974359</v>
      </c>
      <c r="K31" s="42">
        <f t="shared" si="6"/>
        <v>0.4461805555555555</v>
      </c>
      <c r="L31" s="39"/>
      <c r="M31" s="4"/>
      <c r="N31" s="4"/>
      <c r="O31" s="4"/>
    </row>
    <row r="32" spans="1:15" ht="13.5" customHeight="1">
      <c r="A32" s="35">
        <v>1</v>
      </c>
      <c r="B32" s="40">
        <f t="shared" si="0"/>
        <v>93</v>
      </c>
      <c r="C32" s="40">
        <f t="shared" si="1"/>
        <v>93.5</v>
      </c>
      <c r="D32" s="43" t="s">
        <v>618</v>
      </c>
      <c r="E32" s="36" t="s">
        <v>520</v>
      </c>
      <c r="F32" s="36"/>
      <c r="G32" s="42">
        <f t="shared" si="2"/>
        <v>0.3684895833333333</v>
      </c>
      <c r="H32" s="42">
        <f t="shared" si="3"/>
        <v>0.3847222222222222</v>
      </c>
      <c r="I32" s="42">
        <f t="shared" si="4"/>
        <v>0.40327380952380953</v>
      </c>
      <c r="J32" s="42">
        <f t="shared" si="5"/>
        <v>0.42467948717948717</v>
      </c>
      <c r="K32" s="42">
        <f t="shared" si="6"/>
        <v>0.44965277777777773</v>
      </c>
      <c r="L32" s="39"/>
      <c r="M32" s="4"/>
      <c r="N32" s="4"/>
      <c r="O32" s="4"/>
    </row>
    <row r="33" spans="1:15" ht="13.5" customHeight="1">
      <c r="A33" s="35">
        <v>4</v>
      </c>
      <c r="B33" s="40">
        <f t="shared" si="0"/>
        <v>89</v>
      </c>
      <c r="C33" s="40">
        <f t="shared" si="1"/>
        <v>97.5</v>
      </c>
      <c r="D33" s="43" t="s">
        <v>619</v>
      </c>
      <c r="E33" s="45" t="s">
        <v>520</v>
      </c>
      <c r="F33" s="36"/>
      <c r="G33" s="42">
        <f t="shared" si="2"/>
        <v>0.37890625</v>
      </c>
      <c r="H33" s="42">
        <f t="shared" si="3"/>
        <v>0.3958333333333333</v>
      </c>
      <c r="I33" s="42">
        <f t="shared" si="4"/>
        <v>0.4151785714285714</v>
      </c>
      <c r="J33" s="42">
        <f t="shared" si="5"/>
        <v>0.4375</v>
      </c>
      <c r="K33" s="42">
        <f t="shared" si="6"/>
        <v>0.46354166666666663</v>
      </c>
      <c r="L33" s="39"/>
      <c r="M33" s="4"/>
      <c r="N33" s="4"/>
      <c r="O33" s="4"/>
    </row>
    <row r="34" spans="1:15" ht="13.5" customHeight="1">
      <c r="A34" s="35">
        <v>2.5</v>
      </c>
      <c r="B34" s="40">
        <f t="shared" si="0"/>
        <v>86.5</v>
      </c>
      <c r="C34" s="40">
        <f t="shared" si="1"/>
        <v>100</v>
      </c>
      <c r="D34" s="43" t="s">
        <v>620</v>
      </c>
      <c r="E34" s="45"/>
      <c r="F34" s="36"/>
      <c r="G34" s="42">
        <f t="shared" si="2"/>
        <v>0.38541666666666663</v>
      </c>
      <c r="H34" s="42">
        <f t="shared" si="3"/>
        <v>0.40277777777777773</v>
      </c>
      <c r="I34" s="42">
        <f t="shared" si="4"/>
        <v>0.4226190476190476</v>
      </c>
      <c r="J34" s="42">
        <f t="shared" si="5"/>
        <v>0.4455128205128205</v>
      </c>
      <c r="K34" s="42">
        <f t="shared" si="6"/>
        <v>0.4722222222222222</v>
      </c>
      <c r="L34" s="39"/>
      <c r="M34" s="4"/>
      <c r="N34" s="4"/>
      <c r="O34" s="4"/>
    </row>
    <row r="35" spans="1:15" ht="13.5" customHeight="1">
      <c r="A35" s="35">
        <v>8</v>
      </c>
      <c r="B35" s="40">
        <f t="shared" si="0"/>
        <v>78.5</v>
      </c>
      <c r="C35" s="40">
        <f t="shared" si="1"/>
        <v>108</v>
      </c>
      <c r="D35" s="44" t="s">
        <v>621</v>
      </c>
      <c r="E35" s="36" t="s">
        <v>622</v>
      </c>
      <c r="F35" s="36"/>
      <c r="G35" s="42">
        <f t="shared" si="2"/>
        <v>0.40625</v>
      </c>
      <c r="H35" s="42">
        <f t="shared" si="3"/>
        <v>0.425</v>
      </c>
      <c r="I35" s="42">
        <f t="shared" si="4"/>
        <v>0.4464285714285714</v>
      </c>
      <c r="J35" s="42">
        <f t="shared" si="5"/>
        <v>0.47115384615384615</v>
      </c>
      <c r="K35" s="42">
        <f t="shared" si="6"/>
        <v>0.5</v>
      </c>
      <c r="L35" s="39"/>
      <c r="M35" s="4"/>
      <c r="N35" s="4"/>
      <c r="O35" s="4"/>
    </row>
    <row r="36" spans="1:15" s="186" customFormat="1" ht="25.5" customHeight="1">
      <c r="A36" s="67">
        <v>1</v>
      </c>
      <c r="B36" s="47">
        <f t="shared" si="0"/>
        <v>77.5</v>
      </c>
      <c r="C36" s="47">
        <f t="shared" si="1"/>
        <v>109</v>
      </c>
      <c r="D36" s="169" t="s">
        <v>623</v>
      </c>
      <c r="E36" s="49" t="s">
        <v>520</v>
      </c>
      <c r="F36" s="49">
        <v>460</v>
      </c>
      <c r="G36" s="50">
        <f t="shared" si="2"/>
        <v>0.40885416666666663</v>
      </c>
      <c r="H36" s="50">
        <f t="shared" si="3"/>
        <v>0.42777777777777776</v>
      </c>
      <c r="I36" s="50">
        <f t="shared" si="4"/>
        <v>0.44940476190476186</v>
      </c>
      <c r="J36" s="50">
        <f t="shared" si="5"/>
        <v>0.47435897435897434</v>
      </c>
      <c r="K36" s="50">
        <f t="shared" si="6"/>
        <v>0.5034722222222222</v>
      </c>
      <c r="L36" s="181"/>
      <c r="M36" s="185"/>
      <c r="N36" s="185"/>
      <c r="O36" s="185"/>
    </row>
    <row r="37" spans="1:15" ht="13.5" customHeight="1">
      <c r="A37" s="35">
        <v>3.5</v>
      </c>
      <c r="B37" s="40">
        <f t="shared" si="0"/>
        <v>74</v>
      </c>
      <c r="C37" s="40">
        <f t="shared" si="1"/>
        <v>112.5</v>
      </c>
      <c r="D37" s="43" t="s">
        <v>624</v>
      </c>
      <c r="E37" s="45" t="s">
        <v>520</v>
      </c>
      <c r="F37" s="36"/>
      <c r="G37" s="42">
        <f t="shared" si="2"/>
        <v>0.41796875</v>
      </c>
      <c r="H37" s="42">
        <f t="shared" si="3"/>
        <v>0.43749999999999994</v>
      </c>
      <c r="I37" s="42">
        <f t="shared" si="4"/>
        <v>0.45982142857142855</v>
      </c>
      <c r="J37" s="42">
        <f t="shared" si="5"/>
        <v>0.4855769230769231</v>
      </c>
      <c r="K37" s="42">
        <f t="shared" si="6"/>
        <v>0.515625</v>
      </c>
      <c r="L37" s="39"/>
      <c r="M37" s="4"/>
      <c r="N37" s="4"/>
      <c r="O37" s="4"/>
    </row>
    <row r="38" spans="1:15" ht="13.5" customHeight="1">
      <c r="A38" s="35">
        <v>2</v>
      </c>
      <c r="B38" s="40">
        <f t="shared" si="0"/>
        <v>72</v>
      </c>
      <c r="C38" s="40">
        <f t="shared" si="1"/>
        <v>114.5</v>
      </c>
      <c r="D38" s="44" t="s">
        <v>625</v>
      </c>
      <c r="E38" s="36" t="s">
        <v>626</v>
      </c>
      <c r="F38" s="36"/>
      <c r="G38" s="42">
        <f t="shared" si="2"/>
        <v>0.4231770833333333</v>
      </c>
      <c r="H38" s="42">
        <f t="shared" si="3"/>
        <v>0.44305555555555554</v>
      </c>
      <c r="I38" s="42">
        <f t="shared" si="4"/>
        <v>0.4657738095238095</v>
      </c>
      <c r="J38" s="42">
        <f t="shared" si="5"/>
        <v>0.49198717948717946</v>
      </c>
      <c r="K38" s="42">
        <f t="shared" si="6"/>
        <v>0.5225694444444444</v>
      </c>
      <c r="L38" s="39"/>
      <c r="M38" s="4"/>
      <c r="N38" s="4"/>
      <c r="O38" s="4"/>
    </row>
    <row r="39" spans="1:15" ht="13.5" customHeight="1">
      <c r="A39" s="35">
        <v>2.5</v>
      </c>
      <c r="B39" s="40">
        <f t="shared" si="0"/>
        <v>69.5</v>
      </c>
      <c r="C39" s="40">
        <f t="shared" si="1"/>
        <v>117</v>
      </c>
      <c r="D39" s="44" t="s">
        <v>627</v>
      </c>
      <c r="E39" s="36" t="s">
        <v>628</v>
      </c>
      <c r="F39" s="36"/>
      <c r="G39" s="42">
        <f t="shared" si="2"/>
        <v>0.4296875</v>
      </c>
      <c r="H39" s="42">
        <f t="shared" si="3"/>
        <v>0.44999999999999996</v>
      </c>
      <c r="I39" s="42">
        <f t="shared" si="4"/>
        <v>0.4732142857142857</v>
      </c>
      <c r="J39" s="42">
        <f t="shared" si="5"/>
        <v>0.5</v>
      </c>
      <c r="K39" s="42">
        <f t="shared" si="6"/>
        <v>0.53125</v>
      </c>
      <c r="L39" s="39"/>
      <c r="M39" s="4"/>
      <c r="N39" s="4"/>
      <c r="O39" s="4"/>
    </row>
    <row r="40" spans="1:15" ht="13.5" customHeight="1">
      <c r="A40" s="35">
        <v>2.5</v>
      </c>
      <c r="B40" s="40">
        <f t="shared" si="0"/>
        <v>67</v>
      </c>
      <c r="C40" s="40">
        <f t="shared" si="1"/>
        <v>119.5</v>
      </c>
      <c r="D40" s="44" t="s">
        <v>629</v>
      </c>
      <c r="E40" s="45"/>
      <c r="F40" s="36"/>
      <c r="G40" s="42">
        <f t="shared" si="2"/>
        <v>0.43619791666666663</v>
      </c>
      <c r="H40" s="42">
        <f t="shared" si="3"/>
        <v>0.45694444444444443</v>
      </c>
      <c r="I40" s="42">
        <f t="shared" si="4"/>
        <v>0.48065476190476186</v>
      </c>
      <c r="J40" s="42">
        <f t="shared" si="5"/>
        <v>0.5080128205128205</v>
      </c>
      <c r="K40" s="42">
        <f t="shared" si="6"/>
        <v>0.5399305555555556</v>
      </c>
      <c r="M40" s="4"/>
      <c r="N40" s="4"/>
      <c r="O40" s="4"/>
    </row>
    <row r="41" spans="1:15" ht="13.5" customHeight="1">
      <c r="A41" s="40"/>
      <c r="B41" s="40">
        <f t="shared" si="0"/>
        <v>67</v>
      </c>
      <c r="C41" s="40">
        <f t="shared" si="1"/>
        <v>119.5</v>
      </c>
      <c r="D41" s="28"/>
      <c r="E41" s="29"/>
      <c r="F41" s="29"/>
      <c r="G41" s="42">
        <f t="shared" si="2"/>
        <v>0.43619791666666663</v>
      </c>
      <c r="H41" s="42">
        <f t="shared" si="3"/>
        <v>0.45694444444444443</v>
      </c>
      <c r="I41" s="42">
        <f t="shared" si="4"/>
        <v>0.48065476190476186</v>
      </c>
      <c r="J41" s="42">
        <f t="shared" si="5"/>
        <v>0.5080128205128205</v>
      </c>
      <c r="K41" s="42">
        <f t="shared" si="6"/>
        <v>0.5399305555555556</v>
      </c>
      <c r="M41" s="4"/>
      <c r="N41" s="4"/>
      <c r="O41" s="4"/>
    </row>
    <row r="42" spans="1:15" ht="12.75" customHeight="1" hidden="1">
      <c r="A42" s="40"/>
      <c r="B42" s="40">
        <f t="shared" si="0"/>
        <v>67</v>
      </c>
      <c r="C42" s="40">
        <f t="shared" si="1"/>
        <v>119.5</v>
      </c>
      <c r="D42" s="28"/>
      <c r="E42" s="29"/>
      <c r="F42" s="29"/>
      <c r="G42" s="42">
        <f t="shared" si="2"/>
        <v>0.43619791666666663</v>
      </c>
      <c r="H42" s="42">
        <f t="shared" si="3"/>
        <v>0.45694444444444443</v>
      </c>
      <c r="I42" s="42">
        <f t="shared" si="4"/>
        <v>0.48065476190476186</v>
      </c>
      <c r="J42" s="42">
        <f t="shared" si="5"/>
        <v>0.5080128205128205</v>
      </c>
      <c r="K42" s="42">
        <f t="shared" si="6"/>
        <v>0.5399305555555556</v>
      </c>
      <c r="M42" s="4"/>
      <c r="N42" s="4"/>
      <c r="O42" s="4"/>
    </row>
    <row r="43" spans="1:15" ht="12.75" customHeight="1" hidden="1">
      <c r="A43" s="40"/>
      <c r="B43" s="40">
        <f t="shared" si="0"/>
        <v>67</v>
      </c>
      <c r="C43" s="40">
        <f t="shared" si="1"/>
        <v>119.5</v>
      </c>
      <c r="D43" s="28"/>
      <c r="E43" s="29"/>
      <c r="F43" s="29"/>
      <c r="G43" s="42">
        <f t="shared" si="2"/>
        <v>0.43619791666666663</v>
      </c>
      <c r="H43" s="42">
        <f t="shared" si="3"/>
        <v>0.45694444444444443</v>
      </c>
      <c r="I43" s="42">
        <f t="shared" si="4"/>
        <v>0.48065476190476186</v>
      </c>
      <c r="J43" s="42">
        <f t="shared" si="5"/>
        <v>0.5080128205128205</v>
      </c>
      <c r="K43" s="42">
        <f t="shared" si="6"/>
        <v>0.5399305555555556</v>
      </c>
      <c r="M43" s="4"/>
      <c r="N43" s="4"/>
      <c r="O43" s="4"/>
    </row>
    <row r="44" spans="1:15" ht="12.75" customHeight="1" hidden="1">
      <c r="A44" s="40"/>
      <c r="B44" s="40">
        <f t="shared" si="0"/>
        <v>67</v>
      </c>
      <c r="C44" s="40">
        <f t="shared" si="1"/>
        <v>119.5</v>
      </c>
      <c r="D44" s="28"/>
      <c r="E44" s="29"/>
      <c r="F44" s="29"/>
      <c r="G44" s="42">
        <f t="shared" si="2"/>
        <v>0.43619791666666663</v>
      </c>
      <c r="H44" s="42">
        <f t="shared" si="3"/>
        <v>0.45694444444444443</v>
      </c>
      <c r="I44" s="42">
        <f t="shared" si="4"/>
        <v>0.48065476190476186</v>
      </c>
      <c r="J44" s="42">
        <f t="shared" si="5"/>
        <v>0.5080128205128205</v>
      </c>
      <c r="K44" s="42">
        <f t="shared" si="6"/>
        <v>0.5399305555555556</v>
      </c>
      <c r="M44" s="4"/>
      <c r="N44" s="4"/>
      <c r="O44" s="4"/>
    </row>
    <row r="45" spans="1:15" ht="12.75" customHeight="1" hidden="1">
      <c r="A45" s="40"/>
      <c r="B45" s="40">
        <f t="shared" si="0"/>
        <v>67</v>
      </c>
      <c r="C45" s="40">
        <f t="shared" si="1"/>
        <v>119.5</v>
      </c>
      <c r="D45" s="28"/>
      <c r="E45" s="29"/>
      <c r="F45" s="29"/>
      <c r="G45" s="42">
        <f t="shared" si="2"/>
        <v>0.43619791666666663</v>
      </c>
      <c r="H45" s="42">
        <f t="shared" si="3"/>
        <v>0.45694444444444443</v>
      </c>
      <c r="I45" s="42">
        <f t="shared" si="4"/>
        <v>0.48065476190476186</v>
      </c>
      <c r="J45" s="42">
        <f t="shared" si="5"/>
        <v>0.5080128205128205</v>
      </c>
      <c r="K45" s="42">
        <f t="shared" si="6"/>
        <v>0.5399305555555556</v>
      </c>
      <c r="M45" s="4"/>
      <c r="N45" s="4"/>
      <c r="O45" s="4"/>
    </row>
    <row r="46" spans="1:15" ht="12.75" customHeight="1" hidden="1">
      <c r="A46" s="40"/>
      <c r="B46" s="40">
        <f t="shared" si="0"/>
        <v>67</v>
      </c>
      <c r="C46" s="40">
        <f t="shared" si="1"/>
        <v>119.5</v>
      </c>
      <c r="D46" s="28"/>
      <c r="E46" s="29"/>
      <c r="F46" s="29"/>
      <c r="G46" s="42">
        <f t="shared" si="2"/>
        <v>0.43619791666666663</v>
      </c>
      <c r="H46" s="42">
        <f t="shared" si="3"/>
        <v>0.45694444444444443</v>
      </c>
      <c r="I46" s="42">
        <f t="shared" si="4"/>
        <v>0.48065476190476186</v>
      </c>
      <c r="J46" s="42">
        <f t="shared" si="5"/>
        <v>0.5080128205128205</v>
      </c>
      <c r="K46" s="42">
        <f t="shared" si="6"/>
        <v>0.5399305555555556</v>
      </c>
      <c r="M46" s="4"/>
      <c r="N46" s="4"/>
      <c r="O46" s="4"/>
    </row>
    <row r="47" spans="1:15" ht="12.75" customHeight="1" hidden="1">
      <c r="A47" s="40"/>
      <c r="B47" s="40">
        <f t="shared" si="0"/>
        <v>67</v>
      </c>
      <c r="C47" s="40">
        <f t="shared" si="1"/>
        <v>119.5</v>
      </c>
      <c r="D47" s="28"/>
      <c r="E47" s="29"/>
      <c r="F47" s="29"/>
      <c r="G47" s="42">
        <f t="shared" si="2"/>
        <v>0.43619791666666663</v>
      </c>
      <c r="H47" s="42">
        <f t="shared" si="3"/>
        <v>0.45694444444444443</v>
      </c>
      <c r="I47" s="42">
        <f t="shared" si="4"/>
        <v>0.48065476190476186</v>
      </c>
      <c r="J47" s="42">
        <f t="shared" si="5"/>
        <v>0.5080128205128205</v>
      </c>
      <c r="K47" s="42">
        <f t="shared" si="6"/>
        <v>0.5399305555555556</v>
      </c>
      <c r="M47" s="4"/>
      <c r="N47" s="4"/>
      <c r="O47" s="4"/>
    </row>
    <row r="48" spans="1:15" ht="12.75" customHeight="1" hidden="1">
      <c r="A48" s="40"/>
      <c r="B48" s="40">
        <f t="shared" si="0"/>
        <v>67</v>
      </c>
      <c r="C48" s="40">
        <f t="shared" si="1"/>
        <v>119.5</v>
      </c>
      <c r="D48" s="28"/>
      <c r="E48" s="29"/>
      <c r="F48" s="29"/>
      <c r="G48" s="42">
        <f t="shared" si="2"/>
        <v>0.43619791666666663</v>
      </c>
      <c r="H48" s="42">
        <f t="shared" si="3"/>
        <v>0.45694444444444443</v>
      </c>
      <c r="I48" s="42">
        <f t="shared" si="4"/>
        <v>0.48065476190476186</v>
      </c>
      <c r="J48" s="42">
        <f t="shared" si="5"/>
        <v>0.5080128205128205</v>
      </c>
      <c r="K48" s="42">
        <f t="shared" si="6"/>
        <v>0.5399305555555556</v>
      </c>
      <c r="M48" s="4"/>
      <c r="N48" s="4"/>
      <c r="O48" s="4"/>
    </row>
    <row r="49" spans="1:15" ht="12.75" customHeight="1" hidden="1">
      <c r="A49" s="40"/>
      <c r="B49" s="40">
        <f t="shared" si="0"/>
        <v>67</v>
      </c>
      <c r="C49" s="40">
        <f t="shared" si="1"/>
        <v>119.5</v>
      </c>
      <c r="D49" s="28"/>
      <c r="E49" s="29"/>
      <c r="F49" s="29"/>
      <c r="G49" s="42">
        <f t="shared" si="2"/>
        <v>0.43619791666666663</v>
      </c>
      <c r="H49" s="42">
        <f t="shared" si="3"/>
        <v>0.45694444444444443</v>
      </c>
      <c r="I49" s="42">
        <f t="shared" si="4"/>
        <v>0.48065476190476186</v>
      </c>
      <c r="J49" s="42">
        <f t="shared" si="5"/>
        <v>0.5080128205128205</v>
      </c>
      <c r="K49" s="42">
        <f t="shared" si="6"/>
        <v>0.5399305555555556</v>
      </c>
      <c r="M49" s="4"/>
      <c r="N49" s="4"/>
      <c r="O49" s="4"/>
    </row>
    <row r="50" spans="1:15" ht="13.5" customHeight="1">
      <c r="A50" s="40">
        <v>2.5</v>
      </c>
      <c r="B50" s="40">
        <f t="shared" si="0"/>
        <v>64.5</v>
      </c>
      <c r="C50" s="40">
        <f t="shared" si="1"/>
        <v>122</v>
      </c>
      <c r="D50" s="62" t="s">
        <v>630</v>
      </c>
      <c r="E50" s="36"/>
      <c r="F50" s="36">
        <v>624</v>
      </c>
      <c r="G50" s="42">
        <f t="shared" si="2"/>
        <v>0.4427083333333333</v>
      </c>
      <c r="H50" s="42">
        <f t="shared" si="3"/>
        <v>0.46388888888888885</v>
      </c>
      <c r="I50" s="42">
        <f t="shared" si="4"/>
        <v>0.4880952380952381</v>
      </c>
      <c r="J50" s="42">
        <f t="shared" si="5"/>
        <v>0.516025641025641</v>
      </c>
      <c r="K50" s="42">
        <f t="shared" si="6"/>
        <v>0.5486111111111112</v>
      </c>
      <c r="L50" s="19"/>
      <c r="M50" s="4"/>
      <c r="N50" s="4"/>
      <c r="O50" s="4"/>
    </row>
    <row r="51" spans="1:15" s="52" customFormat="1" ht="13.5" customHeight="1">
      <c r="A51" s="47"/>
      <c r="B51" s="47"/>
      <c r="C51" s="47"/>
      <c r="D51" s="187" t="s">
        <v>51</v>
      </c>
      <c r="E51" s="102"/>
      <c r="F51" s="102"/>
      <c r="G51" s="50"/>
      <c r="H51" s="50"/>
      <c r="I51" s="50"/>
      <c r="J51" s="50"/>
      <c r="K51" s="50"/>
      <c r="L51" s="76"/>
      <c r="M51" s="77"/>
      <c r="N51" s="77"/>
      <c r="O51" s="77"/>
    </row>
    <row r="52" spans="1:15" ht="13.5" customHeight="1">
      <c r="A52" s="35">
        <v>0</v>
      </c>
      <c r="B52" s="40">
        <f>B50</f>
        <v>64.5</v>
      </c>
      <c r="C52" s="40">
        <f>C50</f>
        <v>122</v>
      </c>
      <c r="D52" s="62" t="s">
        <v>630</v>
      </c>
      <c r="E52" s="36" t="s">
        <v>628</v>
      </c>
      <c r="F52" s="36"/>
      <c r="G52" s="38">
        <f>$L$6</f>
        <v>0.5208333333333334</v>
      </c>
      <c r="H52" s="38">
        <f>$L$6</f>
        <v>0.5208333333333334</v>
      </c>
      <c r="I52" s="38">
        <f>$L$6</f>
        <v>0.5208333333333334</v>
      </c>
      <c r="J52" s="38">
        <f>$M$6</f>
        <v>0.5208333333333334</v>
      </c>
      <c r="K52" s="38">
        <f>$M$6</f>
        <v>0.5208333333333334</v>
      </c>
      <c r="L52" s="90">
        <f>A52</f>
        <v>0</v>
      </c>
      <c r="M52" s="4"/>
      <c r="N52" s="4"/>
      <c r="O52" s="4"/>
    </row>
    <row r="53" spans="1:15" ht="13.5" customHeight="1">
      <c r="A53" s="35">
        <v>3</v>
      </c>
      <c r="B53" s="40">
        <f>B52-A53</f>
        <v>61.5</v>
      </c>
      <c r="C53" s="40">
        <f>C52+A53</f>
        <v>125</v>
      </c>
      <c r="D53" s="44" t="s">
        <v>631</v>
      </c>
      <c r="E53" s="45" t="s">
        <v>628</v>
      </c>
      <c r="F53" s="36"/>
      <c r="G53" s="42">
        <f>SUM($G$52+$O$3*L53)</f>
        <v>0.5286458333333334</v>
      </c>
      <c r="H53" s="42">
        <f>SUM($H$52+$P$3*L53)</f>
        <v>0.5291666666666667</v>
      </c>
      <c r="I53" s="42">
        <f>SUM($I$52+$Q$3*L53)</f>
        <v>0.5297619047619048</v>
      </c>
      <c r="J53" s="42">
        <f>SUM($J$52+$R$3*L53)</f>
        <v>0.530448717948718</v>
      </c>
      <c r="K53" s="42">
        <f aca="true" t="shared" si="7" ref="K53:K80">SUM($K$52+$S$3*L53)</f>
        <v>0.53125</v>
      </c>
      <c r="L53" s="66">
        <f>L52+A53</f>
        <v>3</v>
      </c>
      <c r="M53" s="4"/>
      <c r="N53" s="4"/>
      <c r="O53" s="4"/>
    </row>
    <row r="54" spans="1:15" ht="13.5" customHeight="1">
      <c r="A54" s="35">
        <v>5</v>
      </c>
      <c r="B54" s="40">
        <f>B53-A54</f>
        <v>56.5</v>
      </c>
      <c r="C54" s="40">
        <f>C53+A54</f>
        <v>130</v>
      </c>
      <c r="D54" s="43" t="s">
        <v>632</v>
      </c>
      <c r="E54" s="36" t="s">
        <v>520</v>
      </c>
      <c r="F54" s="36"/>
      <c r="G54" s="42">
        <f aca="true" t="shared" si="8" ref="G54:G80">SUM($G$52+$O$3*L54)</f>
        <v>0.5416666666666667</v>
      </c>
      <c r="H54" s="42">
        <f aca="true" t="shared" si="9" ref="H54:H80">SUM($H$52+$P$3*L54)</f>
        <v>0.5430555555555556</v>
      </c>
      <c r="I54" s="42">
        <f aca="true" t="shared" si="10" ref="I54:I80">SUM($I$52+$Q$3*L54)</f>
        <v>0.5446428571428572</v>
      </c>
      <c r="J54" s="42">
        <f aca="true" t="shared" si="11" ref="J54:J80">SUM($J$52+$R$3*L54)</f>
        <v>0.546474358974359</v>
      </c>
      <c r="K54" s="42">
        <f t="shared" si="7"/>
        <v>0.5486111111111112</v>
      </c>
      <c r="L54" s="66">
        <f aca="true" t="shared" si="12" ref="L54:L80">L53+A54</f>
        <v>8</v>
      </c>
      <c r="M54" s="4"/>
      <c r="N54" s="4"/>
      <c r="O54" s="4"/>
    </row>
    <row r="55" spans="1:15" ht="13.5" customHeight="1">
      <c r="A55" s="35">
        <v>10.5</v>
      </c>
      <c r="B55" s="40">
        <f aca="true" t="shared" si="13" ref="B55:B80">B54-A55</f>
        <v>46</v>
      </c>
      <c r="C55" s="40">
        <f aca="true" t="shared" si="14" ref="C55:C80">C54+A55</f>
        <v>140.5</v>
      </c>
      <c r="D55" s="43" t="s">
        <v>633</v>
      </c>
      <c r="E55" s="36" t="s">
        <v>520</v>
      </c>
      <c r="F55" s="36"/>
      <c r="G55" s="42">
        <f t="shared" si="8"/>
        <v>0.5690104166666667</v>
      </c>
      <c r="H55" s="42">
        <f t="shared" si="9"/>
        <v>0.5722222222222223</v>
      </c>
      <c r="I55" s="42">
        <f t="shared" si="10"/>
        <v>0.5758928571428572</v>
      </c>
      <c r="J55" s="42">
        <f t="shared" si="11"/>
        <v>0.5801282051282052</v>
      </c>
      <c r="K55" s="42">
        <f t="shared" si="7"/>
        <v>0.5850694444444444</v>
      </c>
      <c r="L55" s="66">
        <f t="shared" si="12"/>
        <v>18.5</v>
      </c>
      <c r="M55" s="4"/>
      <c r="N55" s="4"/>
      <c r="O55" s="4"/>
    </row>
    <row r="56" spans="1:15" ht="13.5" customHeight="1">
      <c r="A56" s="35">
        <v>1</v>
      </c>
      <c r="B56" s="40">
        <f t="shared" si="13"/>
        <v>45</v>
      </c>
      <c r="C56" s="40">
        <f t="shared" si="14"/>
        <v>141.5</v>
      </c>
      <c r="D56" s="43" t="s">
        <v>634</v>
      </c>
      <c r="E56" s="36" t="s">
        <v>520</v>
      </c>
      <c r="F56" s="36"/>
      <c r="G56" s="42">
        <f t="shared" si="8"/>
        <v>0.5716145833333334</v>
      </c>
      <c r="H56" s="42">
        <f t="shared" si="9"/>
        <v>0.5750000000000001</v>
      </c>
      <c r="I56" s="42">
        <f t="shared" si="10"/>
        <v>0.5788690476190477</v>
      </c>
      <c r="J56" s="42">
        <f t="shared" si="11"/>
        <v>0.5833333333333334</v>
      </c>
      <c r="K56" s="42">
        <f t="shared" si="7"/>
        <v>0.5885416666666667</v>
      </c>
      <c r="L56" s="66">
        <f t="shared" si="12"/>
        <v>19.5</v>
      </c>
      <c r="M56" s="4"/>
      <c r="N56" s="4"/>
      <c r="O56" s="4"/>
    </row>
    <row r="57" spans="1:15" ht="13.5" customHeight="1">
      <c r="A57" s="35">
        <v>4</v>
      </c>
      <c r="B57" s="40">
        <f t="shared" si="13"/>
        <v>41</v>
      </c>
      <c r="C57" s="40">
        <f t="shared" si="14"/>
        <v>145.5</v>
      </c>
      <c r="D57" s="43" t="s">
        <v>635</v>
      </c>
      <c r="E57" s="36" t="s">
        <v>520</v>
      </c>
      <c r="F57" s="36"/>
      <c r="G57" s="42">
        <f t="shared" si="8"/>
        <v>0.58203125</v>
      </c>
      <c r="H57" s="42">
        <f t="shared" si="9"/>
        <v>0.5861111111111111</v>
      </c>
      <c r="I57" s="42">
        <f t="shared" si="10"/>
        <v>0.5907738095238095</v>
      </c>
      <c r="J57" s="42">
        <f t="shared" si="11"/>
        <v>0.5961538461538461</v>
      </c>
      <c r="K57" s="42">
        <f t="shared" si="7"/>
        <v>0.6024305555555556</v>
      </c>
      <c r="L57" s="66">
        <f t="shared" si="12"/>
        <v>23.5</v>
      </c>
      <c r="M57" s="4"/>
      <c r="N57" s="4"/>
      <c r="O57" s="4"/>
    </row>
    <row r="58" spans="1:15" ht="13.5" customHeight="1">
      <c r="A58" s="35">
        <v>5.5</v>
      </c>
      <c r="B58" s="40">
        <f t="shared" si="13"/>
        <v>35.5</v>
      </c>
      <c r="C58" s="40">
        <f t="shared" si="14"/>
        <v>151</v>
      </c>
      <c r="D58" s="43" t="s">
        <v>636</v>
      </c>
      <c r="E58" s="36" t="s">
        <v>637</v>
      </c>
      <c r="F58" s="36"/>
      <c r="G58" s="42">
        <f t="shared" si="8"/>
        <v>0.5963541666666667</v>
      </c>
      <c r="H58" s="42">
        <f t="shared" si="9"/>
        <v>0.601388888888889</v>
      </c>
      <c r="I58" s="42">
        <f t="shared" si="10"/>
        <v>0.6071428571428572</v>
      </c>
      <c r="J58" s="42">
        <f t="shared" si="11"/>
        <v>0.6137820512820513</v>
      </c>
      <c r="K58" s="42">
        <f t="shared" si="7"/>
        <v>0.6215277777777778</v>
      </c>
      <c r="L58" s="66">
        <f t="shared" si="12"/>
        <v>29</v>
      </c>
      <c r="M58" s="4"/>
      <c r="N58" s="4"/>
      <c r="O58" s="4"/>
    </row>
    <row r="59" spans="1:15" ht="13.5" customHeight="1">
      <c r="A59" s="35">
        <v>2</v>
      </c>
      <c r="B59" s="40">
        <f t="shared" si="13"/>
        <v>33.5</v>
      </c>
      <c r="C59" s="40">
        <f t="shared" si="14"/>
        <v>153</v>
      </c>
      <c r="D59" s="43" t="s">
        <v>638</v>
      </c>
      <c r="E59" s="36" t="s">
        <v>639</v>
      </c>
      <c r="F59" s="36"/>
      <c r="G59" s="42">
        <f t="shared" si="8"/>
        <v>0.6015625</v>
      </c>
      <c r="H59" s="42">
        <f t="shared" si="9"/>
        <v>0.6069444444444445</v>
      </c>
      <c r="I59" s="42">
        <f t="shared" si="10"/>
        <v>0.6130952380952381</v>
      </c>
      <c r="J59" s="42">
        <f t="shared" si="11"/>
        <v>0.6201923076923077</v>
      </c>
      <c r="K59" s="42">
        <f t="shared" si="7"/>
        <v>0.6284722222222222</v>
      </c>
      <c r="L59" s="66">
        <f t="shared" si="12"/>
        <v>31</v>
      </c>
      <c r="M59" s="4"/>
      <c r="N59" s="4"/>
      <c r="O59" s="4"/>
    </row>
    <row r="60" spans="1:15" ht="13.5" customHeight="1">
      <c r="A60" s="35">
        <v>4.5</v>
      </c>
      <c r="B60" s="40">
        <f t="shared" si="13"/>
        <v>29</v>
      </c>
      <c r="C60" s="40">
        <f t="shared" si="14"/>
        <v>157.5</v>
      </c>
      <c r="D60" s="41" t="s">
        <v>640</v>
      </c>
      <c r="E60" s="36"/>
      <c r="F60" s="36"/>
      <c r="G60" s="42">
        <f t="shared" si="8"/>
        <v>0.61328125</v>
      </c>
      <c r="H60" s="42">
        <f t="shared" si="9"/>
        <v>0.6194444444444445</v>
      </c>
      <c r="I60" s="42">
        <f t="shared" si="10"/>
        <v>0.6264880952380952</v>
      </c>
      <c r="J60" s="42">
        <f t="shared" si="11"/>
        <v>0.6346153846153847</v>
      </c>
      <c r="K60" s="42">
        <f t="shared" si="7"/>
        <v>0.6440972222222222</v>
      </c>
      <c r="L60" s="66">
        <f t="shared" si="12"/>
        <v>35.5</v>
      </c>
      <c r="M60" s="4"/>
      <c r="N60" s="4"/>
      <c r="O60" s="4"/>
    </row>
    <row r="61" spans="1:15" ht="13.5" customHeight="1">
      <c r="A61" s="35">
        <v>0.5</v>
      </c>
      <c r="B61" s="40">
        <f>B60-A61</f>
        <v>28.5</v>
      </c>
      <c r="C61" s="40">
        <f>C60+A61</f>
        <v>158</v>
      </c>
      <c r="D61" s="41" t="s">
        <v>617</v>
      </c>
      <c r="E61" s="36"/>
      <c r="F61" s="36"/>
      <c r="G61" s="42">
        <f t="shared" si="8"/>
        <v>0.6145833333333334</v>
      </c>
      <c r="H61" s="42">
        <f t="shared" si="9"/>
        <v>0.6208333333333333</v>
      </c>
      <c r="I61" s="42">
        <f t="shared" si="10"/>
        <v>0.6279761904761905</v>
      </c>
      <c r="J61" s="42">
        <f t="shared" si="11"/>
        <v>0.6362179487179488</v>
      </c>
      <c r="K61" s="42">
        <f t="shared" si="7"/>
        <v>0.6458333333333334</v>
      </c>
      <c r="L61" s="66">
        <f t="shared" si="12"/>
        <v>36</v>
      </c>
      <c r="M61" s="4"/>
      <c r="N61" s="4"/>
      <c r="O61" s="4"/>
    </row>
    <row r="62" spans="1:15" ht="13.5" customHeight="1">
      <c r="A62" s="35">
        <v>1.5</v>
      </c>
      <c r="B62" s="40">
        <f>B61-A62</f>
        <v>27</v>
      </c>
      <c r="C62" s="40">
        <f>C61+A62</f>
        <v>159.5</v>
      </c>
      <c r="D62" s="41" t="s">
        <v>640</v>
      </c>
      <c r="E62" s="36"/>
      <c r="F62" s="36"/>
      <c r="G62" s="42">
        <f t="shared" si="8"/>
        <v>0.6184895833333334</v>
      </c>
      <c r="H62" s="42">
        <f t="shared" si="9"/>
        <v>0.625</v>
      </c>
      <c r="I62" s="42">
        <f t="shared" si="10"/>
        <v>0.6324404761904763</v>
      </c>
      <c r="J62" s="42">
        <f t="shared" si="11"/>
        <v>0.6410256410256411</v>
      </c>
      <c r="K62" s="42">
        <f t="shared" si="7"/>
        <v>0.6510416666666667</v>
      </c>
      <c r="L62" s="66">
        <f t="shared" si="12"/>
        <v>37.5</v>
      </c>
      <c r="M62" s="4"/>
      <c r="N62" s="4"/>
      <c r="O62" s="4"/>
    </row>
    <row r="63" spans="1:15" ht="13.5" customHeight="1">
      <c r="A63" s="35">
        <v>3</v>
      </c>
      <c r="B63" s="40">
        <f>B62-A63</f>
        <v>24</v>
      </c>
      <c r="C63" s="40">
        <f>C62+A63</f>
        <v>162.5</v>
      </c>
      <c r="D63" s="68" t="s">
        <v>641</v>
      </c>
      <c r="E63" s="45" t="s">
        <v>639</v>
      </c>
      <c r="F63" s="36"/>
      <c r="G63" s="42">
        <f t="shared" si="8"/>
        <v>0.6263020833333334</v>
      </c>
      <c r="H63" s="42">
        <f t="shared" si="9"/>
        <v>0.6333333333333333</v>
      </c>
      <c r="I63" s="42">
        <f t="shared" si="10"/>
        <v>0.6413690476190477</v>
      </c>
      <c r="J63" s="42">
        <f t="shared" si="11"/>
        <v>0.6506410256410257</v>
      </c>
      <c r="K63" s="42">
        <f t="shared" si="7"/>
        <v>0.6614583333333334</v>
      </c>
      <c r="L63" s="66">
        <f t="shared" si="12"/>
        <v>40.5</v>
      </c>
      <c r="M63" s="4"/>
      <c r="N63" s="4"/>
      <c r="O63" s="4"/>
    </row>
    <row r="64" spans="1:15" ht="13.5" customHeight="1">
      <c r="A64" s="35">
        <v>4.5</v>
      </c>
      <c r="B64" s="40">
        <f>B63-A64</f>
        <v>19.5</v>
      </c>
      <c r="C64" s="40">
        <f>C63+A64</f>
        <v>167</v>
      </c>
      <c r="D64" s="43" t="s">
        <v>642</v>
      </c>
      <c r="E64" s="36" t="s">
        <v>348</v>
      </c>
      <c r="F64" s="45"/>
      <c r="G64" s="42">
        <f t="shared" si="8"/>
        <v>0.6380208333333334</v>
      </c>
      <c r="H64" s="42">
        <f t="shared" si="9"/>
        <v>0.6458333333333334</v>
      </c>
      <c r="I64" s="42">
        <f t="shared" si="10"/>
        <v>0.6547619047619048</v>
      </c>
      <c r="J64" s="42">
        <f t="shared" si="11"/>
        <v>0.6650641025641026</v>
      </c>
      <c r="K64" s="42">
        <f t="shared" si="7"/>
        <v>0.6770833333333334</v>
      </c>
      <c r="L64" s="66">
        <f t="shared" si="12"/>
        <v>45</v>
      </c>
      <c r="M64" s="4"/>
      <c r="N64" s="4"/>
      <c r="O64" s="4"/>
    </row>
    <row r="65" spans="1:15" ht="13.5" customHeight="1">
      <c r="A65" s="35">
        <v>5.5</v>
      </c>
      <c r="B65" s="40">
        <f t="shared" si="13"/>
        <v>14</v>
      </c>
      <c r="C65" s="40">
        <f t="shared" si="14"/>
        <v>172.5</v>
      </c>
      <c r="D65" s="43" t="s">
        <v>643</v>
      </c>
      <c r="E65" s="45" t="s">
        <v>348</v>
      </c>
      <c r="F65" s="36"/>
      <c r="G65" s="42">
        <f t="shared" si="8"/>
        <v>0.65234375</v>
      </c>
      <c r="H65" s="42">
        <f t="shared" si="9"/>
        <v>0.6611111111111111</v>
      </c>
      <c r="I65" s="42">
        <f t="shared" si="10"/>
        <v>0.6711309523809524</v>
      </c>
      <c r="J65" s="42">
        <f t="shared" si="11"/>
        <v>0.6826923076923077</v>
      </c>
      <c r="K65" s="42">
        <f t="shared" si="7"/>
        <v>0.6961805555555556</v>
      </c>
      <c r="L65" s="66">
        <f t="shared" si="12"/>
        <v>50.5</v>
      </c>
      <c r="M65" s="4"/>
      <c r="N65" s="4"/>
      <c r="O65" s="4"/>
    </row>
    <row r="66" spans="1:15" ht="13.5" customHeight="1">
      <c r="A66" s="35">
        <v>1.5</v>
      </c>
      <c r="B66" s="40">
        <f t="shared" si="13"/>
        <v>12.5</v>
      </c>
      <c r="C66" s="40">
        <f t="shared" si="14"/>
        <v>174</v>
      </c>
      <c r="D66" s="44" t="s">
        <v>644</v>
      </c>
      <c r="E66" s="36" t="s">
        <v>348</v>
      </c>
      <c r="F66" s="36"/>
      <c r="G66" s="42">
        <f t="shared" si="8"/>
        <v>0.65625</v>
      </c>
      <c r="H66" s="42">
        <f t="shared" si="9"/>
        <v>0.6652777777777779</v>
      </c>
      <c r="I66" s="42">
        <f t="shared" si="10"/>
        <v>0.6755952380952381</v>
      </c>
      <c r="J66" s="42">
        <f t="shared" si="11"/>
        <v>0.6875</v>
      </c>
      <c r="K66" s="42">
        <f t="shared" si="7"/>
        <v>0.701388888888889</v>
      </c>
      <c r="L66" s="66">
        <f t="shared" si="12"/>
        <v>52</v>
      </c>
      <c r="M66" s="4"/>
      <c r="N66" s="4"/>
      <c r="O66" s="4"/>
    </row>
    <row r="67" spans="1:15" ht="13.5" customHeight="1">
      <c r="A67" s="73">
        <v>4</v>
      </c>
      <c r="B67" s="40">
        <f t="shared" si="13"/>
        <v>8.5</v>
      </c>
      <c r="C67" s="40">
        <f t="shared" si="14"/>
        <v>178</v>
      </c>
      <c r="D67" s="43" t="s">
        <v>645</v>
      </c>
      <c r="E67" s="36" t="s">
        <v>348</v>
      </c>
      <c r="F67" s="36"/>
      <c r="G67" s="42">
        <f t="shared" si="8"/>
        <v>0.6666666666666667</v>
      </c>
      <c r="H67" s="42">
        <f t="shared" si="9"/>
        <v>0.6763888888888889</v>
      </c>
      <c r="I67" s="42">
        <f t="shared" si="10"/>
        <v>0.6875</v>
      </c>
      <c r="J67" s="42">
        <f t="shared" si="11"/>
        <v>0.7003205128205129</v>
      </c>
      <c r="K67" s="42">
        <f t="shared" si="7"/>
        <v>0.7152777777777778</v>
      </c>
      <c r="L67" s="66">
        <f t="shared" si="12"/>
        <v>56</v>
      </c>
      <c r="M67" s="4"/>
      <c r="N67" s="4"/>
      <c r="O67" s="4"/>
    </row>
    <row r="68" spans="1:14" ht="13.5" customHeight="1" hidden="1">
      <c r="A68" s="73"/>
      <c r="B68" s="40">
        <f t="shared" si="13"/>
        <v>8.5</v>
      </c>
      <c r="C68" s="40">
        <f t="shared" si="14"/>
        <v>178</v>
      </c>
      <c r="D68" s="43"/>
      <c r="E68" s="45"/>
      <c r="F68" s="36"/>
      <c r="G68" s="42">
        <f t="shared" si="8"/>
        <v>0.6666666666666667</v>
      </c>
      <c r="H68" s="42">
        <f t="shared" si="9"/>
        <v>0.6763888888888889</v>
      </c>
      <c r="I68" s="42">
        <f t="shared" si="10"/>
        <v>0.6875</v>
      </c>
      <c r="J68" s="42">
        <f t="shared" si="11"/>
        <v>0.7003205128205129</v>
      </c>
      <c r="K68" s="42">
        <f t="shared" si="7"/>
        <v>0.7152777777777778</v>
      </c>
      <c r="L68" s="66">
        <f t="shared" si="12"/>
        <v>56</v>
      </c>
      <c r="M68" s="4"/>
      <c r="N68" s="4"/>
    </row>
    <row r="69" spans="1:15" ht="12.75" customHeight="1" hidden="1">
      <c r="A69" s="73"/>
      <c r="B69" s="40">
        <f t="shared" si="13"/>
        <v>8.5</v>
      </c>
      <c r="C69" s="40">
        <f t="shared" si="14"/>
        <v>178</v>
      </c>
      <c r="D69" s="41"/>
      <c r="E69" s="45"/>
      <c r="F69" s="36"/>
      <c r="G69" s="42">
        <f t="shared" si="8"/>
        <v>0.6666666666666667</v>
      </c>
      <c r="H69" s="42">
        <f t="shared" si="9"/>
        <v>0.6763888888888889</v>
      </c>
      <c r="I69" s="42">
        <f t="shared" si="10"/>
        <v>0.6875</v>
      </c>
      <c r="J69" s="42">
        <f t="shared" si="11"/>
        <v>0.7003205128205129</v>
      </c>
      <c r="K69" s="42">
        <f t="shared" si="7"/>
        <v>0.7152777777777778</v>
      </c>
      <c r="L69" s="66">
        <f t="shared" si="12"/>
        <v>56</v>
      </c>
      <c r="M69" s="4"/>
      <c r="N69" s="4"/>
      <c r="O69" s="4"/>
    </row>
    <row r="70" spans="1:15" ht="12.75" customHeight="1" hidden="1">
      <c r="A70" s="73"/>
      <c r="B70" s="40">
        <f t="shared" si="13"/>
        <v>8.5</v>
      </c>
      <c r="C70" s="40">
        <f t="shared" si="14"/>
        <v>178</v>
      </c>
      <c r="D70" s="44"/>
      <c r="E70" s="45"/>
      <c r="F70" s="36"/>
      <c r="G70" s="42">
        <f t="shared" si="8"/>
        <v>0.6666666666666667</v>
      </c>
      <c r="H70" s="42">
        <f t="shared" si="9"/>
        <v>0.6763888888888889</v>
      </c>
      <c r="I70" s="42">
        <f t="shared" si="10"/>
        <v>0.6875</v>
      </c>
      <c r="J70" s="42">
        <f t="shared" si="11"/>
        <v>0.7003205128205129</v>
      </c>
      <c r="K70" s="42">
        <f t="shared" si="7"/>
        <v>0.7152777777777778</v>
      </c>
      <c r="L70" s="66">
        <f t="shared" si="12"/>
        <v>56</v>
      </c>
      <c r="M70" s="4"/>
      <c r="N70" s="4"/>
      <c r="O70" s="4"/>
    </row>
    <row r="71" spans="1:15" ht="12.75" customHeight="1" hidden="1">
      <c r="A71" s="35"/>
      <c r="B71" s="40">
        <f>B70-A71</f>
        <v>8.5</v>
      </c>
      <c r="C71" s="40">
        <f>C70+A71</f>
        <v>178</v>
      </c>
      <c r="D71" s="43"/>
      <c r="E71" s="45"/>
      <c r="F71" s="36"/>
      <c r="G71" s="42">
        <f t="shared" si="8"/>
        <v>0.6666666666666667</v>
      </c>
      <c r="H71" s="42">
        <f t="shared" si="9"/>
        <v>0.6763888888888889</v>
      </c>
      <c r="I71" s="42">
        <f t="shared" si="10"/>
        <v>0.6875</v>
      </c>
      <c r="J71" s="42">
        <f t="shared" si="11"/>
        <v>0.7003205128205129</v>
      </c>
      <c r="K71" s="42">
        <f t="shared" si="7"/>
        <v>0.7152777777777778</v>
      </c>
      <c r="L71" s="66">
        <f t="shared" si="12"/>
        <v>56</v>
      </c>
      <c r="M71" s="4"/>
      <c r="N71" s="4"/>
      <c r="O71" s="4"/>
    </row>
    <row r="72" spans="1:15" ht="12.75" customHeight="1" hidden="1">
      <c r="A72" s="35"/>
      <c r="B72" s="40">
        <f t="shared" si="13"/>
        <v>8.5</v>
      </c>
      <c r="C72" s="40">
        <f t="shared" si="14"/>
        <v>178</v>
      </c>
      <c r="D72" s="43"/>
      <c r="E72" s="45"/>
      <c r="F72" s="36"/>
      <c r="G72" s="42">
        <f t="shared" si="8"/>
        <v>0.6666666666666667</v>
      </c>
      <c r="H72" s="42">
        <f t="shared" si="9"/>
        <v>0.6763888888888889</v>
      </c>
      <c r="I72" s="42">
        <f t="shared" si="10"/>
        <v>0.6875</v>
      </c>
      <c r="J72" s="42">
        <f t="shared" si="11"/>
        <v>0.7003205128205129</v>
      </c>
      <c r="K72" s="42">
        <f t="shared" si="7"/>
        <v>0.7152777777777778</v>
      </c>
      <c r="L72" s="66">
        <f t="shared" si="12"/>
        <v>56</v>
      </c>
      <c r="M72" s="4"/>
      <c r="N72" s="4"/>
      <c r="O72" s="4"/>
    </row>
    <row r="73" spans="1:15" ht="12.75" customHeight="1" hidden="1">
      <c r="A73" s="35"/>
      <c r="B73" s="40">
        <f t="shared" si="13"/>
        <v>8.5</v>
      </c>
      <c r="C73" s="40">
        <f t="shared" si="14"/>
        <v>178</v>
      </c>
      <c r="D73" s="43"/>
      <c r="E73" s="45"/>
      <c r="F73" s="36"/>
      <c r="G73" s="42">
        <f t="shared" si="8"/>
        <v>0.6666666666666667</v>
      </c>
      <c r="H73" s="42">
        <f t="shared" si="9"/>
        <v>0.6763888888888889</v>
      </c>
      <c r="I73" s="42">
        <f t="shared" si="10"/>
        <v>0.6875</v>
      </c>
      <c r="J73" s="42">
        <f t="shared" si="11"/>
        <v>0.7003205128205129</v>
      </c>
      <c r="K73" s="42">
        <f t="shared" si="7"/>
        <v>0.7152777777777778</v>
      </c>
      <c r="L73" s="66">
        <f t="shared" si="12"/>
        <v>56</v>
      </c>
      <c r="M73" s="4"/>
      <c r="N73" s="4"/>
      <c r="O73" s="4"/>
    </row>
    <row r="74" spans="1:15" ht="12.75" customHeight="1" hidden="1">
      <c r="A74" s="35"/>
      <c r="B74" s="40">
        <f t="shared" si="13"/>
        <v>8.5</v>
      </c>
      <c r="C74" s="40">
        <f t="shared" si="14"/>
        <v>178</v>
      </c>
      <c r="D74" s="109"/>
      <c r="E74" s="45"/>
      <c r="F74" s="36"/>
      <c r="G74" s="42">
        <f t="shared" si="8"/>
        <v>0.6666666666666667</v>
      </c>
      <c r="H74" s="42">
        <f t="shared" si="9"/>
        <v>0.6763888888888889</v>
      </c>
      <c r="I74" s="42">
        <f t="shared" si="10"/>
        <v>0.6875</v>
      </c>
      <c r="J74" s="42">
        <f t="shared" si="11"/>
        <v>0.7003205128205129</v>
      </c>
      <c r="K74" s="42">
        <f t="shared" si="7"/>
        <v>0.7152777777777778</v>
      </c>
      <c r="L74" s="66">
        <f t="shared" si="12"/>
        <v>56</v>
      </c>
      <c r="M74" s="4"/>
      <c r="N74" s="4"/>
      <c r="O74" s="4"/>
    </row>
    <row r="75" spans="1:15" ht="12.75" customHeight="1" hidden="1">
      <c r="A75" s="35"/>
      <c r="B75" s="40">
        <f t="shared" si="13"/>
        <v>8.5</v>
      </c>
      <c r="C75" s="40">
        <f t="shared" si="14"/>
        <v>178</v>
      </c>
      <c r="D75" s="43"/>
      <c r="E75" s="45"/>
      <c r="F75" s="36"/>
      <c r="G75" s="42">
        <f t="shared" si="8"/>
        <v>0.6666666666666667</v>
      </c>
      <c r="H75" s="42">
        <f t="shared" si="9"/>
        <v>0.6763888888888889</v>
      </c>
      <c r="I75" s="42">
        <f t="shared" si="10"/>
        <v>0.6875</v>
      </c>
      <c r="J75" s="42">
        <f t="shared" si="11"/>
        <v>0.7003205128205129</v>
      </c>
      <c r="K75" s="42">
        <f t="shared" si="7"/>
        <v>0.7152777777777778</v>
      </c>
      <c r="L75" s="66">
        <f t="shared" si="12"/>
        <v>56</v>
      </c>
      <c r="M75" s="4"/>
      <c r="N75" s="4"/>
      <c r="O75" s="4"/>
    </row>
    <row r="76" spans="1:13" ht="12.75" customHeight="1" hidden="1">
      <c r="A76" s="35"/>
      <c r="B76" s="40">
        <f t="shared" si="13"/>
        <v>8.5</v>
      </c>
      <c r="C76" s="40">
        <f t="shared" si="14"/>
        <v>178</v>
      </c>
      <c r="D76" s="43"/>
      <c r="E76" s="45"/>
      <c r="F76" s="36"/>
      <c r="G76" s="42">
        <f t="shared" si="8"/>
        <v>0.6666666666666667</v>
      </c>
      <c r="H76" s="42">
        <f t="shared" si="9"/>
        <v>0.6763888888888889</v>
      </c>
      <c r="I76" s="42">
        <f t="shared" si="10"/>
        <v>0.6875</v>
      </c>
      <c r="J76" s="42">
        <f t="shared" si="11"/>
        <v>0.7003205128205129</v>
      </c>
      <c r="K76" s="42">
        <f t="shared" si="7"/>
        <v>0.7152777777777778</v>
      </c>
      <c r="L76" s="66">
        <f t="shared" si="12"/>
        <v>56</v>
      </c>
      <c r="M76" s="4"/>
    </row>
    <row r="77" spans="1:13" ht="12.75" customHeight="1" hidden="1">
      <c r="A77" s="35"/>
      <c r="B77" s="40">
        <f>B76-A77</f>
        <v>8.5</v>
      </c>
      <c r="C77" s="40">
        <f>C76+A77</f>
        <v>178</v>
      </c>
      <c r="D77" s="43"/>
      <c r="E77" s="45"/>
      <c r="F77" s="36"/>
      <c r="G77" s="42">
        <f t="shared" si="8"/>
        <v>0.6666666666666667</v>
      </c>
      <c r="H77" s="42">
        <f t="shared" si="9"/>
        <v>0.6763888888888889</v>
      </c>
      <c r="I77" s="42">
        <f t="shared" si="10"/>
        <v>0.6875</v>
      </c>
      <c r="J77" s="42">
        <f t="shared" si="11"/>
        <v>0.7003205128205129</v>
      </c>
      <c r="K77" s="42">
        <f t="shared" si="7"/>
        <v>0.7152777777777778</v>
      </c>
      <c r="L77" s="66">
        <f t="shared" si="12"/>
        <v>56</v>
      </c>
      <c r="M77" s="4"/>
    </row>
    <row r="78" spans="1:13" ht="12.75" customHeight="1" hidden="1">
      <c r="A78" s="35"/>
      <c r="B78" s="40">
        <f t="shared" si="13"/>
        <v>8.5</v>
      </c>
      <c r="C78" s="40">
        <f t="shared" si="14"/>
        <v>178</v>
      </c>
      <c r="D78" s="43"/>
      <c r="E78" s="45"/>
      <c r="F78" s="43"/>
      <c r="G78" s="42">
        <f t="shared" si="8"/>
        <v>0.6666666666666667</v>
      </c>
      <c r="H78" s="42">
        <f t="shared" si="9"/>
        <v>0.6763888888888889</v>
      </c>
      <c r="I78" s="42">
        <f t="shared" si="10"/>
        <v>0.6875</v>
      </c>
      <c r="J78" s="42">
        <f t="shared" si="11"/>
        <v>0.7003205128205129</v>
      </c>
      <c r="K78" s="42">
        <f t="shared" si="7"/>
        <v>0.7152777777777778</v>
      </c>
      <c r="L78" s="66">
        <f t="shared" si="12"/>
        <v>56</v>
      </c>
      <c r="M78" s="4"/>
    </row>
    <row r="79" spans="1:12" ht="12.75" customHeight="1" hidden="1">
      <c r="A79" s="40"/>
      <c r="B79" s="40">
        <f t="shared" si="13"/>
        <v>8.5</v>
      </c>
      <c r="C79" s="40">
        <f t="shared" si="14"/>
        <v>178</v>
      </c>
      <c r="D79" s="28"/>
      <c r="E79" s="29"/>
      <c r="F79" s="29"/>
      <c r="G79" s="42">
        <f t="shared" si="8"/>
        <v>0.6666666666666667</v>
      </c>
      <c r="H79" s="42">
        <f t="shared" si="9"/>
        <v>0.6763888888888889</v>
      </c>
      <c r="I79" s="42">
        <f t="shared" si="10"/>
        <v>0.6875</v>
      </c>
      <c r="J79" s="42">
        <f t="shared" si="11"/>
        <v>0.7003205128205129</v>
      </c>
      <c r="K79" s="42">
        <f t="shared" si="7"/>
        <v>0.7152777777777778</v>
      </c>
      <c r="L79" s="66">
        <f t="shared" si="12"/>
        <v>56</v>
      </c>
    </row>
    <row r="80" spans="1:12" ht="13.5" customHeight="1">
      <c r="A80" s="40">
        <v>8.5</v>
      </c>
      <c r="B80" s="40">
        <f t="shared" si="13"/>
        <v>0</v>
      </c>
      <c r="C80" s="40">
        <f t="shared" si="14"/>
        <v>186.5</v>
      </c>
      <c r="D80" s="37" t="s">
        <v>646</v>
      </c>
      <c r="E80" s="36" t="s">
        <v>459</v>
      </c>
      <c r="F80" s="36">
        <v>533</v>
      </c>
      <c r="G80" s="42">
        <f t="shared" si="8"/>
        <v>0.6888020833333334</v>
      </c>
      <c r="H80" s="42">
        <f t="shared" si="9"/>
        <v>0.7</v>
      </c>
      <c r="I80" s="42">
        <f t="shared" si="10"/>
        <v>0.7127976190476191</v>
      </c>
      <c r="J80" s="42">
        <f t="shared" si="11"/>
        <v>0.7275641025641026</v>
      </c>
      <c r="K80" s="42">
        <f t="shared" si="7"/>
        <v>0.7447916666666667</v>
      </c>
      <c r="L80" s="66">
        <f t="shared" si="12"/>
        <v>64.5</v>
      </c>
    </row>
    <row r="81" ht="13.5" customHeight="1">
      <c r="E81" s="6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2"/>
  <headerFooter alignWithMargins="0">
    <oddFooter>&amp;L&amp;F   &amp;D  &amp;T&amp;C&amp;"Arial,Gras"&amp;12Itinéraire provisoire&amp;R&amp;8Les communes en lettres majuscules sont des
 chefs-lieux de cantons, sous-préfectures ou préfectures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65">
      <selection activeCell="A78" sqref="A78:IV79"/>
    </sheetView>
  </sheetViews>
  <sheetFormatPr defaultColWidth="8.57421875" defaultRowHeight="13.5" customHeight="1"/>
  <cols>
    <col min="1" max="1" width="6.7109375" style="146" customWidth="1"/>
    <col min="2" max="3" width="8.7109375" style="144" customWidth="1"/>
    <col min="4" max="4" width="31.7109375" style="140" customWidth="1"/>
    <col min="5" max="10" width="7.7109375" style="144" customWidth="1"/>
    <col min="11" max="11" width="7.7109375" style="145" customWidth="1"/>
    <col min="12" max="14" width="8.57421875" style="140" customWidth="1"/>
    <col min="15" max="19" width="9.421875" style="140" customWidth="1"/>
    <col min="20" max="16384" width="8.57421875" style="140" customWidth="1"/>
  </cols>
  <sheetData>
    <row r="1" spans="1:19" ht="13.5" customHeight="1">
      <c r="A1" s="338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3" t="s">
        <v>1</v>
      </c>
      <c r="M1" s="333"/>
      <c r="N1" s="148">
        <v>0.041666666666666664</v>
      </c>
      <c r="O1" s="149">
        <v>16</v>
      </c>
      <c r="P1" s="149">
        <v>15</v>
      </c>
      <c r="Q1" s="149">
        <v>14</v>
      </c>
      <c r="R1" s="149">
        <v>13</v>
      </c>
      <c r="S1" s="150">
        <v>12</v>
      </c>
    </row>
    <row r="2" spans="1:19" ht="13.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151"/>
      <c r="M2" s="130"/>
      <c r="N2" s="151"/>
      <c r="O2" s="151"/>
      <c r="P2" s="147"/>
      <c r="Q2" s="147"/>
      <c r="R2" s="147"/>
      <c r="S2" s="152"/>
    </row>
    <row r="3" spans="1:19" ht="13.5" customHeight="1">
      <c r="A3" s="334">
        <v>41115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188" t="s">
        <v>3</v>
      </c>
      <c r="M3" s="130">
        <v>1</v>
      </c>
      <c r="N3" s="151" t="s">
        <v>4</v>
      </c>
      <c r="O3" s="153">
        <f>($N$1/O1)</f>
        <v>0.0026041666666666665</v>
      </c>
      <c r="P3" s="153">
        <f>($N$1/P1)</f>
        <v>0.0027777777777777775</v>
      </c>
      <c r="Q3" s="153">
        <f>($N$1/Q1)</f>
        <v>0.002976190476190476</v>
      </c>
      <c r="R3" s="153">
        <f>($N$1/R1)</f>
        <v>0.003205128205128205</v>
      </c>
      <c r="S3" s="154">
        <f>($N$1/S1)</f>
        <v>0.003472222222222222</v>
      </c>
    </row>
    <row r="4" spans="1:12" ht="13.5" customHeight="1">
      <c r="A4" s="332" t="s">
        <v>647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151"/>
    </row>
    <row r="5" spans="1:14" ht="13.5" customHeight="1">
      <c r="A5" s="155"/>
      <c r="B5" s="130"/>
      <c r="C5" s="189"/>
      <c r="D5" s="335" t="s">
        <v>648</v>
      </c>
      <c r="E5" s="335"/>
      <c r="F5" s="335"/>
      <c r="G5" s="335"/>
      <c r="H5" s="155">
        <v>194</v>
      </c>
      <c r="I5" s="130" t="s">
        <v>7</v>
      </c>
      <c r="J5" s="130"/>
      <c r="K5" s="157"/>
      <c r="L5" s="126">
        <v>0.125</v>
      </c>
      <c r="M5" s="126">
        <v>0.125</v>
      </c>
      <c r="N5" s="140" t="s">
        <v>8</v>
      </c>
    </row>
    <row r="6" spans="1:14" ht="13.5" customHeight="1">
      <c r="A6" s="159"/>
      <c r="B6" s="122" t="s">
        <v>7</v>
      </c>
      <c r="C6" s="123"/>
      <c r="D6" s="124" t="s">
        <v>9</v>
      </c>
      <c r="E6" s="125" t="s">
        <v>10</v>
      </c>
      <c r="F6" s="125" t="s">
        <v>11</v>
      </c>
      <c r="G6" s="331" t="s">
        <v>12</v>
      </c>
      <c r="H6" s="331"/>
      <c r="I6" s="331"/>
      <c r="J6" s="331"/>
      <c r="K6" s="331"/>
      <c r="L6" s="126">
        <v>0.4375</v>
      </c>
      <c r="M6" s="126">
        <v>0.4375</v>
      </c>
      <c r="N6" s="160" t="s">
        <v>13</v>
      </c>
    </row>
    <row r="7" spans="1:13" ht="13.5" customHeight="1">
      <c r="A7" s="161"/>
      <c r="B7" s="128" t="s">
        <v>14</v>
      </c>
      <c r="C7" s="128" t="s">
        <v>15</v>
      </c>
      <c r="D7" s="54"/>
      <c r="E7" s="88" t="s">
        <v>16</v>
      </c>
      <c r="F7" s="88"/>
      <c r="G7" s="88" t="s">
        <v>17</v>
      </c>
      <c r="H7" s="88" t="s">
        <v>18</v>
      </c>
      <c r="I7" s="88" t="s">
        <v>19</v>
      </c>
      <c r="J7" s="88" t="s">
        <v>20</v>
      </c>
      <c r="K7" s="88" t="s">
        <v>21</v>
      </c>
      <c r="L7" s="130"/>
      <c r="M7" s="131"/>
    </row>
    <row r="8" spans="1:13" ht="13.5" customHeight="1">
      <c r="A8" s="30"/>
      <c r="B8" s="190"/>
      <c r="C8" s="190"/>
      <c r="D8" s="32" t="s">
        <v>640</v>
      </c>
      <c r="E8" s="31"/>
      <c r="F8" s="31"/>
      <c r="G8" s="124"/>
      <c r="H8" s="133"/>
      <c r="I8" s="133"/>
      <c r="J8" s="133"/>
      <c r="K8" s="133"/>
      <c r="L8" s="191"/>
      <c r="M8" s="131"/>
    </row>
    <row r="9" spans="1:15" ht="13.5" customHeight="1">
      <c r="A9" s="35">
        <v>0</v>
      </c>
      <c r="B9" s="166">
        <f>$H$5</f>
        <v>194</v>
      </c>
      <c r="C9" s="166">
        <v>0</v>
      </c>
      <c r="D9" s="37" t="s">
        <v>646</v>
      </c>
      <c r="E9" s="36" t="s">
        <v>649</v>
      </c>
      <c r="F9" s="36">
        <v>533</v>
      </c>
      <c r="G9" s="64">
        <f>$L$5</f>
        <v>0.125</v>
      </c>
      <c r="H9" s="64">
        <f>$L$5</f>
        <v>0.125</v>
      </c>
      <c r="I9" s="64">
        <f>$L$5</f>
        <v>0.125</v>
      </c>
      <c r="J9" s="64">
        <f>$M$5</f>
        <v>0.125</v>
      </c>
      <c r="K9" s="64">
        <f>$M$5</f>
        <v>0.125</v>
      </c>
      <c r="L9" s="134"/>
      <c r="M9" s="131"/>
      <c r="N9" s="131"/>
      <c r="O9" s="131"/>
    </row>
    <row r="10" spans="1:15" ht="13.5" customHeight="1">
      <c r="A10" s="35">
        <v>1</v>
      </c>
      <c r="B10" s="166">
        <f>B9-A10</f>
        <v>193</v>
      </c>
      <c r="C10" s="166">
        <f>C9+A10</f>
        <v>1</v>
      </c>
      <c r="D10" s="43" t="s">
        <v>650</v>
      </c>
      <c r="E10" s="36" t="s">
        <v>651</v>
      </c>
      <c r="F10" s="36"/>
      <c r="G10" s="135">
        <f>SUM($G$9+$O$3*C10)</f>
        <v>0.12760416666666666</v>
      </c>
      <c r="H10" s="135">
        <f>SUM($H$9+$P$3*C10)</f>
        <v>0.12777777777777777</v>
      </c>
      <c r="I10" s="135">
        <f>SUM($I$9+$Q$3*C10)</f>
        <v>0.12797619047619047</v>
      </c>
      <c r="J10" s="135">
        <f>SUM($J$9+$R$3*C10)</f>
        <v>0.1282051282051282</v>
      </c>
      <c r="K10" s="135">
        <f>SUM($K$9+$S$3*C10)</f>
        <v>0.1284722222222222</v>
      </c>
      <c r="L10" s="134"/>
      <c r="M10" s="131"/>
      <c r="N10" s="131"/>
      <c r="O10" s="131"/>
    </row>
    <row r="11" spans="1:15" ht="13.5" customHeight="1">
      <c r="A11" s="35">
        <v>1</v>
      </c>
      <c r="B11" s="166">
        <f aca="true" t="shared" si="0" ref="B11:B48">B10-A11</f>
        <v>192</v>
      </c>
      <c r="C11" s="166">
        <f aca="true" t="shared" si="1" ref="C11:C48">C10+A11</f>
        <v>2</v>
      </c>
      <c r="D11" s="43" t="s">
        <v>652</v>
      </c>
      <c r="E11" s="36" t="s">
        <v>651</v>
      </c>
      <c r="F11" s="36"/>
      <c r="G11" s="135">
        <f aca="true" t="shared" si="2" ref="G11:G50">SUM($G$9+$O$3*C11)</f>
        <v>0.13020833333333334</v>
      </c>
      <c r="H11" s="135">
        <f aca="true" t="shared" si="3" ref="H11:H50">SUM($H$9+$P$3*C11)</f>
        <v>0.13055555555555556</v>
      </c>
      <c r="I11" s="135">
        <f aca="true" t="shared" si="4" ref="I11:I50">SUM($I$9+$Q$3*C11)</f>
        <v>0.13095238095238096</v>
      </c>
      <c r="J11" s="135">
        <f aca="true" t="shared" si="5" ref="J11:J50">SUM($J$9+$R$3*C11)</f>
        <v>0.13141025641025642</v>
      </c>
      <c r="K11" s="135">
        <f aca="true" t="shared" si="6" ref="K11:K50">SUM($K$9+$S$3*C11)</f>
        <v>0.13194444444444445</v>
      </c>
      <c r="L11" s="134"/>
      <c r="M11" s="131"/>
      <c r="N11" s="131"/>
      <c r="O11" s="131"/>
    </row>
    <row r="12" spans="1:15" ht="13.5" customHeight="1">
      <c r="A12" s="35">
        <v>10.5</v>
      </c>
      <c r="B12" s="166">
        <f t="shared" si="0"/>
        <v>181.5</v>
      </c>
      <c r="C12" s="166">
        <f t="shared" si="1"/>
        <v>12.5</v>
      </c>
      <c r="D12" s="44" t="s">
        <v>653</v>
      </c>
      <c r="E12" s="36" t="s">
        <v>651</v>
      </c>
      <c r="F12" s="36"/>
      <c r="G12" s="135">
        <f t="shared" si="2"/>
        <v>0.15755208333333331</v>
      </c>
      <c r="H12" s="135">
        <f t="shared" si="3"/>
        <v>0.1597222222222222</v>
      </c>
      <c r="I12" s="135">
        <f t="shared" si="4"/>
        <v>0.16220238095238096</v>
      </c>
      <c r="J12" s="135">
        <f t="shared" si="5"/>
        <v>0.16506410256410256</v>
      </c>
      <c r="K12" s="135">
        <f t="shared" si="6"/>
        <v>0.1684027777777778</v>
      </c>
      <c r="L12" s="134"/>
      <c r="M12" s="131"/>
      <c r="N12" s="131"/>
      <c r="O12" s="131"/>
    </row>
    <row r="13" spans="1:15" ht="13.5" customHeight="1">
      <c r="A13" s="35">
        <v>7.5</v>
      </c>
      <c r="B13" s="166">
        <f t="shared" si="0"/>
        <v>174</v>
      </c>
      <c r="C13" s="166">
        <f t="shared" si="1"/>
        <v>20</v>
      </c>
      <c r="D13" s="43" t="s">
        <v>654</v>
      </c>
      <c r="E13" s="36" t="s">
        <v>651</v>
      </c>
      <c r="F13" s="36"/>
      <c r="G13" s="135">
        <f t="shared" si="2"/>
        <v>0.17708333333333331</v>
      </c>
      <c r="H13" s="135">
        <f t="shared" si="3"/>
        <v>0.18055555555555555</v>
      </c>
      <c r="I13" s="135">
        <f t="shared" si="4"/>
        <v>0.18452380952380953</v>
      </c>
      <c r="J13" s="135">
        <f t="shared" si="5"/>
        <v>0.1891025641025641</v>
      </c>
      <c r="K13" s="135">
        <f t="shared" si="6"/>
        <v>0.19444444444444445</v>
      </c>
      <c r="L13" s="134"/>
      <c r="M13" s="131"/>
      <c r="N13" s="131"/>
      <c r="O13" s="131"/>
    </row>
    <row r="14" spans="1:15" ht="13.5" customHeight="1">
      <c r="A14" s="35">
        <v>8.5</v>
      </c>
      <c r="B14" s="166">
        <f t="shared" si="0"/>
        <v>165.5</v>
      </c>
      <c r="C14" s="166">
        <f t="shared" si="1"/>
        <v>28.5</v>
      </c>
      <c r="D14" s="44" t="s">
        <v>655</v>
      </c>
      <c r="E14" s="36" t="s">
        <v>651</v>
      </c>
      <c r="F14" s="36"/>
      <c r="G14" s="135">
        <f t="shared" si="2"/>
        <v>0.19921875</v>
      </c>
      <c r="H14" s="135">
        <f t="shared" si="3"/>
        <v>0.20416666666666666</v>
      </c>
      <c r="I14" s="135">
        <f t="shared" si="4"/>
        <v>0.20982142857142855</v>
      </c>
      <c r="J14" s="135">
        <f t="shared" si="5"/>
        <v>0.21634615384615385</v>
      </c>
      <c r="K14" s="135">
        <f t="shared" si="6"/>
        <v>0.22395833333333331</v>
      </c>
      <c r="L14" s="134"/>
      <c r="M14" s="131"/>
      <c r="N14" s="131"/>
      <c r="O14" s="131"/>
    </row>
    <row r="15" spans="1:15" ht="13.5" customHeight="1">
      <c r="A15" s="35">
        <v>8.5</v>
      </c>
      <c r="B15" s="166">
        <f t="shared" si="0"/>
        <v>157</v>
      </c>
      <c r="C15" s="166">
        <f t="shared" si="1"/>
        <v>37</v>
      </c>
      <c r="D15" s="74" t="s">
        <v>656</v>
      </c>
      <c r="E15" s="36" t="s">
        <v>651</v>
      </c>
      <c r="F15" s="36"/>
      <c r="G15" s="135">
        <f t="shared" si="2"/>
        <v>0.22135416666666666</v>
      </c>
      <c r="H15" s="135">
        <f t="shared" si="3"/>
        <v>0.22777777777777775</v>
      </c>
      <c r="I15" s="135">
        <f t="shared" si="4"/>
        <v>0.23511904761904762</v>
      </c>
      <c r="J15" s="135">
        <f t="shared" si="5"/>
        <v>0.24358974358974358</v>
      </c>
      <c r="K15" s="135">
        <f t="shared" si="6"/>
        <v>0.2534722222222222</v>
      </c>
      <c r="L15" s="134"/>
      <c r="M15" s="131"/>
      <c r="N15" s="131"/>
      <c r="O15" s="131"/>
    </row>
    <row r="16" spans="1:15" ht="13.5" customHeight="1">
      <c r="A16" s="35">
        <v>1</v>
      </c>
      <c r="B16" s="166">
        <f t="shared" si="0"/>
        <v>156</v>
      </c>
      <c r="C16" s="166">
        <f t="shared" si="1"/>
        <v>38</v>
      </c>
      <c r="D16" s="43" t="s">
        <v>657</v>
      </c>
      <c r="E16" s="36" t="s">
        <v>658</v>
      </c>
      <c r="F16" s="36"/>
      <c r="G16" s="135">
        <f t="shared" si="2"/>
        <v>0.22395833333333331</v>
      </c>
      <c r="H16" s="135">
        <f t="shared" si="3"/>
        <v>0.23055555555555554</v>
      </c>
      <c r="I16" s="135">
        <f t="shared" si="4"/>
        <v>0.23809523809523808</v>
      </c>
      <c r="J16" s="135">
        <f t="shared" si="5"/>
        <v>0.2467948717948718</v>
      </c>
      <c r="K16" s="135">
        <f t="shared" si="6"/>
        <v>0.2569444444444444</v>
      </c>
      <c r="L16" s="134"/>
      <c r="M16" s="131"/>
      <c r="N16" s="131"/>
      <c r="O16" s="131"/>
    </row>
    <row r="17" spans="1:15" ht="13.5" customHeight="1">
      <c r="A17" s="35">
        <v>9.5</v>
      </c>
      <c r="B17" s="166">
        <f t="shared" si="0"/>
        <v>146.5</v>
      </c>
      <c r="C17" s="166">
        <f t="shared" si="1"/>
        <v>47.5</v>
      </c>
      <c r="D17" s="43" t="s">
        <v>659</v>
      </c>
      <c r="E17" s="36" t="s">
        <v>152</v>
      </c>
      <c r="F17" s="36">
        <v>325</v>
      </c>
      <c r="G17" s="135">
        <f t="shared" si="2"/>
        <v>0.24869791666666666</v>
      </c>
      <c r="H17" s="135">
        <f t="shared" si="3"/>
        <v>0.2569444444444444</v>
      </c>
      <c r="I17" s="135">
        <f t="shared" si="4"/>
        <v>0.2663690476190476</v>
      </c>
      <c r="J17" s="135">
        <f t="shared" si="5"/>
        <v>0.27724358974358976</v>
      </c>
      <c r="K17" s="135">
        <f t="shared" si="6"/>
        <v>0.2899305555555556</v>
      </c>
      <c r="L17" s="134"/>
      <c r="M17" s="131"/>
      <c r="N17" s="131"/>
      <c r="O17" s="131"/>
    </row>
    <row r="18" spans="1:15" ht="13.5" customHeight="1">
      <c r="A18" s="73">
        <v>4</v>
      </c>
      <c r="B18" s="166">
        <f t="shared" si="0"/>
        <v>142.5</v>
      </c>
      <c r="C18" s="166">
        <f t="shared" si="1"/>
        <v>51.5</v>
      </c>
      <c r="D18" s="74" t="s">
        <v>660</v>
      </c>
      <c r="E18" s="36" t="s">
        <v>661</v>
      </c>
      <c r="F18" s="36"/>
      <c r="G18" s="135">
        <f t="shared" si="2"/>
        <v>0.2591145833333333</v>
      </c>
      <c r="H18" s="135">
        <f t="shared" si="3"/>
        <v>0.26805555555555555</v>
      </c>
      <c r="I18" s="135">
        <f t="shared" si="4"/>
        <v>0.27827380952380953</v>
      </c>
      <c r="J18" s="135">
        <f t="shared" si="5"/>
        <v>0.29006410256410253</v>
      </c>
      <c r="K18" s="135">
        <f t="shared" si="6"/>
        <v>0.3038194444444444</v>
      </c>
      <c r="L18" s="134"/>
      <c r="M18" s="131"/>
      <c r="N18" s="131"/>
      <c r="O18" s="131"/>
    </row>
    <row r="19" spans="1:15" ht="13.5" customHeight="1">
      <c r="A19" s="35">
        <v>1.5</v>
      </c>
      <c r="B19" s="166">
        <f t="shared" si="0"/>
        <v>141</v>
      </c>
      <c r="C19" s="166">
        <f t="shared" si="1"/>
        <v>53</v>
      </c>
      <c r="D19" s="43" t="s">
        <v>662</v>
      </c>
      <c r="E19" s="36" t="s">
        <v>663</v>
      </c>
      <c r="F19" s="36"/>
      <c r="G19" s="135">
        <f t="shared" si="2"/>
        <v>0.2630208333333333</v>
      </c>
      <c r="H19" s="135">
        <f t="shared" si="3"/>
        <v>0.2722222222222222</v>
      </c>
      <c r="I19" s="135">
        <f t="shared" si="4"/>
        <v>0.28273809523809523</v>
      </c>
      <c r="J19" s="135">
        <f t="shared" si="5"/>
        <v>0.2948717948717949</v>
      </c>
      <c r="K19" s="135">
        <f t="shared" si="6"/>
        <v>0.3090277777777778</v>
      </c>
      <c r="L19" s="134"/>
      <c r="M19" s="131"/>
      <c r="N19" s="131"/>
      <c r="O19" s="131"/>
    </row>
    <row r="20" spans="1:15" ht="13.5" customHeight="1">
      <c r="A20" s="35">
        <v>1.5</v>
      </c>
      <c r="B20" s="166">
        <f t="shared" si="0"/>
        <v>139.5</v>
      </c>
      <c r="C20" s="166">
        <f t="shared" si="1"/>
        <v>54.5</v>
      </c>
      <c r="D20" s="43" t="s">
        <v>664</v>
      </c>
      <c r="E20" s="36" t="s">
        <v>663</v>
      </c>
      <c r="F20" s="36"/>
      <c r="G20" s="135">
        <f t="shared" si="2"/>
        <v>0.2669270833333333</v>
      </c>
      <c r="H20" s="135">
        <f t="shared" si="3"/>
        <v>0.2763888888888889</v>
      </c>
      <c r="I20" s="135">
        <f t="shared" si="4"/>
        <v>0.28720238095238093</v>
      </c>
      <c r="J20" s="135">
        <f t="shared" si="5"/>
        <v>0.29967948717948717</v>
      </c>
      <c r="K20" s="135">
        <f t="shared" si="6"/>
        <v>0.3142361111111111</v>
      </c>
      <c r="L20" s="134"/>
      <c r="M20" s="131"/>
      <c r="N20" s="131"/>
      <c r="O20" s="131"/>
    </row>
    <row r="21" spans="1:15" ht="13.5" customHeight="1">
      <c r="A21" s="35">
        <v>3</v>
      </c>
      <c r="B21" s="166">
        <f t="shared" si="0"/>
        <v>136.5</v>
      </c>
      <c r="C21" s="166">
        <f t="shared" si="1"/>
        <v>57.5</v>
      </c>
      <c r="D21" s="44" t="s">
        <v>665</v>
      </c>
      <c r="E21" s="36" t="s">
        <v>663</v>
      </c>
      <c r="F21" s="36"/>
      <c r="G21" s="135">
        <f t="shared" si="2"/>
        <v>0.2747395833333333</v>
      </c>
      <c r="H21" s="135">
        <f t="shared" si="3"/>
        <v>0.2847222222222222</v>
      </c>
      <c r="I21" s="135">
        <f t="shared" si="4"/>
        <v>0.2961309523809524</v>
      </c>
      <c r="J21" s="135">
        <f t="shared" si="5"/>
        <v>0.3092948717948718</v>
      </c>
      <c r="K21" s="135">
        <f t="shared" si="6"/>
        <v>0.3246527777777778</v>
      </c>
      <c r="L21" s="134"/>
      <c r="M21" s="131"/>
      <c r="N21" s="131"/>
      <c r="O21" s="131"/>
    </row>
    <row r="22" spans="1:15" ht="13.5" customHeight="1">
      <c r="A22" s="35">
        <v>8</v>
      </c>
      <c r="B22" s="166">
        <f t="shared" si="0"/>
        <v>128.5</v>
      </c>
      <c r="C22" s="166">
        <f t="shared" si="1"/>
        <v>65.5</v>
      </c>
      <c r="D22" s="54" t="s">
        <v>666</v>
      </c>
      <c r="E22" s="36" t="s">
        <v>663</v>
      </c>
      <c r="F22" s="36"/>
      <c r="G22" s="135">
        <f t="shared" si="2"/>
        <v>0.29557291666666663</v>
      </c>
      <c r="H22" s="135">
        <f t="shared" si="3"/>
        <v>0.30694444444444446</v>
      </c>
      <c r="I22" s="135">
        <f t="shared" si="4"/>
        <v>0.31994047619047616</v>
      </c>
      <c r="J22" s="135">
        <f t="shared" si="5"/>
        <v>0.33493589743589747</v>
      </c>
      <c r="K22" s="135">
        <f t="shared" si="6"/>
        <v>0.3524305555555556</v>
      </c>
      <c r="L22" s="134"/>
      <c r="M22" s="131"/>
      <c r="N22" s="131"/>
      <c r="O22" s="131"/>
    </row>
    <row r="23" spans="1:15" ht="13.5" customHeight="1">
      <c r="A23" s="35">
        <v>9</v>
      </c>
      <c r="B23" s="166">
        <f>B22-A23</f>
        <v>119.5</v>
      </c>
      <c r="C23" s="166">
        <f>C22+A23</f>
        <v>74.5</v>
      </c>
      <c r="D23" s="43" t="s">
        <v>667</v>
      </c>
      <c r="E23" s="36" t="s">
        <v>663</v>
      </c>
      <c r="F23" s="36"/>
      <c r="G23" s="135">
        <f t="shared" si="2"/>
        <v>0.31901041666666663</v>
      </c>
      <c r="H23" s="135">
        <f t="shared" si="3"/>
        <v>0.33194444444444443</v>
      </c>
      <c r="I23" s="135">
        <f t="shared" si="4"/>
        <v>0.34672619047619047</v>
      </c>
      <c r="J23" s="135">
        <f t="shared" si="5"/>
        <v>0.36378205128205127</v>
      </c>
      <c r="K23" s="135">
        <f t="shared" si="6"/>
        <v>0.3836805555555555</v>
      </c>
      <c r="L23" s="134"/>
      <c r="M23" s="131"/>
      <c r="N23" s="131"/>
      <c r="O23" s="131"/>
    </row>
    <row r="24" spans="1:15" ht="13.5" customHeight="1">
      <c r="A24" s="35">
        <v>2.5</v>
      </c>
      <c r="B24" s="166">
        <f t="shared" si="0"/>
        <v>117</v>
      </c>
      <c r="C24" s="166">
        <f t="shared" si="1"/>
        <v>77</v>
      </c>
      <c r="D24" s="44" t="s">
        <v>668</v>
      </c>
      <c r="E24" s="36" t="s">
        <v>663</v>
      </c>
      <c r="F24" s="36"/>
      <c r="G24" s="135">
        <f t="shared" si="2"/>
        <v>0.3255208333333333</v>
      </c>
      <c r="H24" s="135">
        <f t="shared" si="3"/>
        <v>0.33888888888888885</v>
      </c>
      <c r="I24" s="135">
        <f t="shared" si="4"/>
        <v>0.35416666666666663</v>
      </c>
      <c r="J24" s="135">
        <f t="shared" si="5"/>
        <v>0.3717948717948718</v>
      </c>
      <c r="K24" s="135">
        <f t="shared" si="6"/>
        <v>0.3923611111111111</v>
      </c>
      <c r="L24" s="134"/>
      <c r="M24" s="131"/>
      <c r="N24" s="131"/>
      <c r="O24" s="131"/>
    </row>
    <row r="25" spans="1:15" ht="13.5" customHeight="1">
      <c r="A25" s="35">
        <v>3.5</v>
      </c>
      <c r="B25" s="166">
        <f t="shared" si="0"/>
        <v>113.5</v>
      </c>
      <c r="C25" s="166">
        <f t="shared" si="1"/>
        <v>80.5</v>
      </c>
      <c r="D25" s="43" t="s">
        <v>669</v>
      </c>
      <c r="E25" s="36" t="s">
        <v>670</v>
      </c>
      <c r="F25" s="36">
        <v>348</v>
      </c>
      <c r="G25" s="135">
        <f t="shared" si="2"/>
        <v>0.33463541666666663</v>
      </c>
      <c r="H25" s="135">
        <f t="shared" si="3"/>
        <v>0.3486111111111111</v>
      </c>
      <c r="I25" s="135">
        <f t="shared" si="4"/>
        <v>0.3645833333333333</v>
      </c>
      <c r="J25" s="135">
        <f t="shared" si="5"/>
        <v>0.3830128205128205</v>
      </c>
      <c r="K25" s="135">
        <f t="shared" si="6"/>
        <v>0.4045138888888889</v>
      </c>
      <c r="L25" s="134"/>
      <c r="M25" s="131"/>
      <c r="N25" s="131"/>
      <c r="O25" s="131"/>
    </row>
    <row r="26" spans="1:15" ht="13.5" customHeight="1">
      <c r="A26" s="35">
        <v>5.5</v>
      </c>
      <c r="B26" s="166">
        <f>B25-A26</f>
        <v>108</v>
      </c>
      <c r="C26" s="166">
        <f>C25+A26</f>
        <v>86</v>
      </c>
      <c r="D26" s="43" t="s">
        <v>671</v>
      </c>
      <c r="E26" s="36" t="s">
        <v>670</v>
      </c>
      <c r="F26" s="36"/>
      <c r="G26" s="135">
        <f t="shared" si="2"/>
        <v>0.3489583333333333</v>
      </c>
      <c r="H26" s="135">
        <f t="shared" si="3"/>
        <v>0.3638888888888889</v>
      </c>
      <c r="I26" s="135">
        <f t="shared" si="4"/>
        <v>0.38095238095238093</v>
      </c>
      <c r="J26" s="135">
        <f t="shared" si="5"/>
        <v>0.4006410256410256</v>
      </c>
      <c r="K26" s="135">
        <f t="shared" si="6"/>
        <v>0.4236111111111111</v>
      </c>
      <c r="L26" s="134"/>
      <c r="M26" s="131"/>
      <c r="N26" s="131"/>
      <c r="O26" s="131"/>
    </row>
    <row r="27" spans="1:15" ht="13.5" customHeight="1">
      <c r="A27" s="35">
        <v>3</v>
      </c>
      <c r="B27" s="166">
        <f>B26-A27</f>
        <v>105</v>
      </c>
      <c r="C27" s="166">
        <f>C26+A27</f>
        <v>89</v>
      </c>
      <c r="D27" s="43" t="s">
        <v>672</v>
      </c>
      <c r="E27" s="36" t="s">
        <v>670</v>
      </c>
      <c r="F27" s="36"/>
      <c r="G27" s="135">
        <f t="shared" si="2"/>
        <v>0.3567708333333333</v>
      </c>
      <c r="H27" s="135">
        <f t="shared" si="3"/>
        <v>0.37222222222222223</v>
      </c>
      <c r="I27" s="135">
        <f t="shared" si="4"/>
        <v>0.3898809523809524</v>
      </c>
      <c r="J27" s="135">
        <f t="shared" si="5"/>
        <v>0.41025641025641024</v>
      </c>
      <c r="K27" s="135">
        <f t="shared" si="6"/>
        <v>0.43402777777777773</v>
      </c>
      <c r="L27" s="134"/>
      <c r="M27" s="131"/>
      <c r="N27" s="131"/>
      <c r="O27" s="131"/>
    </row>
    <row r="28" spans="1:15" ht="13.5" customHeight="1">
      <c r="A28" s="35">
        <v>2</v>
      </c>
      <c r="B28" s="166">
        <f aca="true" t="shared" si="7" ref="B28:B34">B27-A28</f>
        <v>103</v>
      </c>
      <c r="C28" s="166">
        <f aca="true" t="shared" si="8" ref="C28:C34">C27+A28</f>
        <v>91</v>
      </c>
      <c r="D28" s="43" t="s">
        <v>673</v>
      </c>
      <c r="E28" s="36" t="s">
        <v>674</v>
      </c>
      <c r="F28" s="36"/>
      <c r="G28" s="135">
        <f t="shared" si="2"/>
        <v>0.36197916666666663</v>
      </c>
      <c r="H28" s="135">
        <f t="shared" si="3"/>
        <v>0.37777777777777777</v>
      </c>
      <c r="I28" s="135">
        <f t="shared" si="4"/>
        <v>0.3958333333333333</v>
      </c>
      <c r="J28" s="135">
        <f t="shared" si="5"/>
        <v>0.41666666666666663</v>
      </c>
      <c r="K28" s="135">
        <f t="shared" si="6"/>
        <v>0.4409722222222222</v>
      </c>
      <c r="L28" s="134"/>
      <c r="M28" s="131"/>
      <c r="N28" s="131"/>
      <c r="O28" s="131"/>
    </row>
    <row r="29" spans="1:15" ht="13.5" customHeight="1">
      <c r="A29" s="35">
        <v>2.5</v>
      </c>
      <c r="B29" s="166">
        <f t="shared" si="7"/>
        <v>100.5</v>
      </c>
      <c r="C29" s="166">
        <f t="shared" si="8"/>
        <v>93.5</v>
      </c>
      <c r="D29" s="43" t="s">
        <v>675</v>
      </c>
      <c r="E29" s="36" t="s">
        <v>674</v>
      </c>
      <c r="F29" s="36"/>
      <c r="G29" s="135">
        <f t="shared" si="2"/>
        <v>0.3684895833333333</v>
      </c>
      <c r="H29" s="135">
        <f t="shared" si="3"/>
        <v>0.3847222222222222</v>
      </c>
      <c r="I29" s="135">
        <f t="shared" si="4"/>
        <v>0.40327380952380953</v>
      </c>
      <c r="J29" s="135">
        <f t="shared" si="5"/>
        <v>0.42467948717948717</v>
      </c>
      <c r="K29" s="135">
        <f t="shared" si="6"/>
        <v>0.44965277777777773</v>
      </c>
      <c r="L29" s="134"/>
      <c r="M29" s="131"/>
      <c r="N29" s="131"/>
      <c r="O29" s="131"/>
    </row>
    <row r="30" spans="1:15" ht="13.5" customHeight="1">
      <c r="A30" s="35">
        <v>3</v>
      </c>
      <c r="B30" s="166">
        <f t="shared" si="7"/>
        <v>97.5</v>
      </c>
      <c r="C30" s="166">
        <f t="shared" si="8"/>
        <v>96.5</v>
      </c>
      <c r="D30" s="43" t="s">
        <v>676</v>
      </c>
      <c r="E30" s="36" t="s">
        <v>677</v>
      </c>
      <c r="F30" s="36"/>
      <c r="G30" s="135">
        <f t="shared" si="2"/>
        <v>0.3763020833333333</v>
      </c>
      <c r="H30" s="135">
        <f t="shared" si="3"/>
        <v>0.39305555555555555</v>
      </c>
      <c r="I30" s="135">
        <f t="shared" si="4"/>
        <v>0.41220238095238093</v>
      </c>
      <c r="J30" s="135">
        <f t="shared" si="5"/>
        <v>0.4342948717948718</v>
      </c>
      <c r="K30" s="135">
        <f t="shared" si="6"/>
        <v>0.4600694444444444</v>
      </c>
      <c r="L30" s="134"/>
      <c r="M30" s="131"/>
      <c r="N30" s="131"/>
      <c r="O30" s="131"/>
    </row>
    <row r="31" spans="1:15" ht="13.5" customHeight="1">
      <c r="A31" s="35">
        <v>4</v>
      </c>
      <c r="B31" s="166">
        <f t="shared" si="7"/>
        <v>93.5</v>
      </c>
      <c r="C31" s="166">
        <f t="shared" si="8"/>
        <v>100.5</v>
      </c>
      <c r="D31" s="43" t="s">
        <v>678</v>
      </c>
      <c r="E31" s="36" t="s">
        <v>679</v>
      </c>
      <c r="F31" s="36"/>
      <c r="G31" s="135">
        <f t="shared" si="2"/>
        <v>0.38671875</v>
      </c>
      <c r="H31" s="135">
        <f t="shared" si="3"/>
        <v>0.4041666666666666</v>
      </c>
      <c r="I31" s="135">
        <f t="shared" si="4"/>
        <v>0.42410714285714285</v>
      </c>
      <c r="J31" s="135">
        <f t="shared" si="5"/>
        <v>0.4471153846153846</v>
      </c>
      <c r="K31" s="135">
        <f t="shared" si="6"/>
        <v>0.4739583333333333</v>
      </c>
      <c r="L31" s="134"/>
      <c r="M31" s="131"/>
      <c r="N31" s="131"/>
      <c r="O31" s="131"/>
    </row>
    <row r="32" spans="1:15" ht="12.75" customHeight="1" hidden="1">
      <c r="A32" s="35"/>
      <c r="B32" s="166">
        <f t="shared" si="7"/>
        <v>93.5</v>
      </c>
      <c r="C32" s="166">
        <f t="shared" si="8"/>
        <v>100.5</v>
      </c>
      <c r="D32" s="54"/>
      <c r="E32" s="36"/>
      <c r="F32" s="36"/>
      <c r="G32" s="135">
        <f t="shared" si="2"/>
        <v>0.38671875</v>
      </c>
      <c r="H32" s="135">
        <f t="shared" si="3"/>
        <v>0.4041666666666666</v>
      </c>
      <c r="I32" s="135">
        <f t="shared" si="4"/>
        <v>0.42410714285714285</v>
      </c>
      <c r="J32" s="135">
        <f t="shared" si="5"/>
        <v>0.4471153846153846</v>
      </c>
      <c r="K32" s="135">
        <f t="shared" si="6"/>
        <v>0.4739583333333333</v>
      </c>
      <c r="L32" s="134"/>
      <c r="M32" s="131"/>
      <c r="N32" s="131"/>
      <c r="O32" s="131"/>
    </row>
    <row r="33" spans="1:15" ht="12.75" customHeight="1" hidden="1">
      <c r="A33" s="35"/>
      <c r="B33" s="166">
        <f t="shared" si="7"/>
        <v>93.5</v>
      </c>
      <c r="C33" s="166">
        <f t="shared" si="8"/>
        <v>100.5</v>
      </c>
      <c r="D33" s="44"/>
      <c r="E33" s="36"/>
      <c r="F33" s="36"/>
      <c r="G33" s="135">
        <f t="shared" si="2"/>
        <v>0.38671875</v>
      </c>
      <c r="H33" s="135">
        <f t="shared" si="3"/>
        <v>0.4041666666666666</v>
      </c>
      <c r="I33" s="135">
        <f t="shared" si="4"/>
        <v>0.42410714285714285</v>
      </c>
      <c r="J33" s="135">
        <f t="shared" si="5"/>
        <v>0.4471153846153846</v>
      </c>
      <c r="K33" s="135">
        <f t="shared" si="6"/>
        <v>0.4739583333333333</v>
      </c>
      <c r="L33" s="134"/>
      <c r="M33" s="131"/>
      <c r="N33" s="131"/>
      <c r="O33" s="131"/>
    </row>
    <row r="34" spans="1:15" ht="12.75" customHeight="1" hidden="1">
      <c r="A34" s="35"/>
      <c r="B34" s="166">
        <f t="shared" si="7"/>
        <v>93.5</v>
      </c>
      <c r="C34" s="166">
        <f t="shared" si="8"/>
        <v>100.5</v>
      </c>
      <c r="D34" s="44"/>
      <c r="E34" s="36"/>
      <c r="F34" s="36"/>
      <c r="G34" s="135">
        <f t="shared" si="2"/>
        <v>0.38671875</v>
      </c>
      <c r="H34" s="135">
        <f t="shared" si="3"/>
        <v>0.4041666666666666</v>
      </c>
      <c r="I34" s="135">
        <f t="shared" si="4"/>
        <v>0.42410714285714285</v>
      </c>
      <c r="J34" s="135">
        <f t="shared" si="5"/>
        <v>0.4471153846153846</v>
      </c>
      <c r="K34" s="135">
        <f t="shared" si="6"/>
        <v>0.4739583333333333</v>
      </c>
      <c r="L34" s="134"/>
      <c r="M34" s="131"/>
      <c r="N34" s="131"/>
      <c r="O34" s="131"/>
    </row>
    <row r="35" spans="1:15" ht="12.75" customHeight="1" hidden="1">
      <c r="A35" s="35"/>
      <c r="B35" s="166">
        <f t="shared" si="0"/>
        <v>93.5</v>
      </c>
      <c r="C35" s="166">
        <f t="shared" si="1"/>
        <v>100.5</v>
      </c>
      <c r="D35" s="54"/>
      <c r="E35" s="88"/>
      <c r="F35" s="88"/>
      <c r="G35" s="135">
        <f t="shared" si="2"/>
        <v>0.38671875</v>
      </c>
      <c r="H35" s="135">
        <f t="shared" si="3"/>
        <v>0.4041666666666666</v>
      </c>
      <c r="I35" s="135">
        <f t="shared" si="4"/>
        <v>0.42410714285714285</v>
      </c>
      <c r="J35" s="135">
        <f t="shared" si="5"/>
        <v>0.4471153846153846</v>
      </c>
      <c r="K35" s="135">
        <f t="shared" si="6"/>
        <v>0.4739583333333333</v>
      </c>
      <c r="L35" s="134"/>
      <c r="M35" s="131"/>
      <c r="N35" s="131"/>
      <c r="O35" s="131"/>
    </row>
    <row r="36" spans="1:15" ht="12.75" customHeight="1" hidden="1">
      <c r="A36" s="73"/>
      <c r="B36" s="166">
        <f t="shared" si="0"/>
        <v>93.5</v>
      </c>
      <c r="C36" s="166">
        <f t="shared" si="1"/>
        <v>100.5</v>
      </c>
      <c r="D36" s="44"/>
      <c r="E36" s="45"/>
      <c r="F36" s="45"/>
      <c r="G36" s="135">
        <f t="shared" si="2"/>
        <v>0.38671875</v>
      </c>
      <c r="H36" s="135">
        <f t="shared" si="3"/>
        <v>0.4041666666666666</v>
      </c>
      <c r="I36" s="135">
        <f t="shared" si="4"/>
        <v>0.42410714285714285</v>
      </c>
      <c r="J36" s="135">
        <f t="shared" si="5"/>
        <v>0.4471153846153846</v>
      </c>
      <c r="K36" s="135">
        <f t="shared" si="6"/>
        <v>0.4739583333333333</v>
      </c>
      <c r="L36" s="134"/>
      <c r="M36" s="131"/>
      <c r="N36" s="131"/>
      <c r="O36" s="131"/>
    </row>
    <row r="37" spans="1:15" ht="12.75" customHeight="1" hidden="1">
      <c r="A37" s="73"/>
      <c r="B37" s="166">
        <f t="shared" si="0"/>
        <v>93.5</v>
      </c>
      <c r="C37" s="166">
        <f t="shared" si="1"/>
        <v>100.5</v>
      </c>
      <c r="D37" s="44"/>
      <c r="E37" s="45"/>
      <c r="F37" s="45"/>
      <c r="G37" s="135">
        <f t="shared" si="2"/>
        <v>0.38671875</v>
      </c>
      <c r="H37" s="135">
        <f t="shared" si="3"/>
        <v>0.4041666666666666</v>
      </c>
      <c r="I37" s="135">
        <f t="shared" si="4"/>
        <v>0.42410714285714285</v>
      </c>
      <c r="J37" s="135">
        <f t="shared" si="5"/>
        <v>0.4471153846153846</v>
      </c>
      <c r="K37" s="135">
        <f t="shared" si="6"/>
        <v>0.4739583333333333</v>
      </c>
      <c r="L37" s="134"/>
      <c r="M37" s="131"/>
      <c r="N37" s="131"/>
      <c r="O37" s="131"/>
    </row>
    <row r="38" spans="1:15" ht="12.75" customHeight="1" hidden="1">
      <c r="A38" s="73"/>
      <c r="B38" s="166">
        <f t="shared" si="0"/>
        <v>93.5</v>
      </c>
      <c r="C38" s="166">
        <f t="shared" si="1"/>
        <v>100.5</v>
      </c>
      <c r="D38" s="43"/>
      <c r="E38" s="45"/>
      <c r="F38" s="45"/>
      <c r="G38" s="135">
        <f t="shared" si="2"/>
        <v>0.38671875</v>
      </c>
      <c r="H38" s="135">
        <f t="shared" si="3"/>
        <v>0.4041666666666666</v>
      </c>
      <c r="I38" s="135">
        <f t="shared" si="4"/>
        <v>0.42410714285714285</v>
      </c>
      <c r="J38" s="135">
        <f t="shared" si="5"/>
        <v>0.4471153846153846</v>
      </c>
      <c r="K38" s="135">
        <f t="shared" si="6"/>
        <v>0.4739583333333333</v>
      </c>
      <c r="L38" s="134"/>
      <c r="M38" s="131"/>
      <c r="N38" s="131"/>
      <c r="O38" s="131"/>
    </row>
    <row r="39" spans="1:15" ht="12.75" customHeight="1" hidden="1">
      <c r="A39" s="73"/>
      <c r="B39" s="166">
        <f t="shared" si="0"/>
        <v>93.5</v>
      </c>
      <c r="C39" s="166">
        <f t="shared" si="1"/>
        <v>100.5</v>
      </c>
      <c r="D39" s="43"/>
      <c r="E39" s="45"/>
      <c r="F39" s="45"/>
      <c r="G39" s="135">
        <f t="shared" si="2"/>
        <v>0.38671875</v>
      </c>
      <c r="H39" s="135">
        <f t="shared" si="3"/>
        <v>0.4041666666666666</v>
      </c>
      <c r="I39" s="135">
        <f t="shared" si="4"/>
        <v>0.42410714285714285</v>
      </c>
      <c r="J39" s="135">
        <f t="shared" si="5"/>
        <v>0.4471153846153846</v>
      </c>
      <c r="K39" s="135">
        <f t="shared" si="6"/>
        <v>0.4739583333333333</v>
      </c>
      <c r="L39" s="134"/>
      <c r="M39" s="131"/>
      <c r="N39" s="131"/>
      <c r="O39" s="131"/>
    </row>
    <row r="40" spans="1:15" ht="12.75" customHeight="1" hidden="1">
      <c r="A40" s="73"/>
      <c r="B40" s="166">
        <f t="shared" si="0"/>
        <v>93.5</v>
      </c>
      <c r="C40" s="166">
        <f t="shared" si="1"/>
        <v>100.5</v>
      </c>
      <c r="D40" s="43"/>
      <c r="E40" s="45"/>
      <c r="F40" s="45"/>
      <c r="G40" s="135">
        <f t="shared" si="2"/>
        <v>0.38671875</v>
      </c>
      <c r="H40" s="135">
        <f t="shared" si="3"/>
        <v>0.4041666666666666</v>
      </c>
      <c r="I40" s="135">
        <f t="shared" si="4"/>
        <v>0.42410714285714285</v>
      </c>
      <c r="J40" s="135">
        <f t="shared" si="5"/>
        <v>0.4471153846153846</v>
      </c>
      <c r="K40" s="135">
        <f t="shared" si="6"/>
        <v>0.4739583333333333</v>
      </c>
      <c r="L40" s="134"/>
      <c r="M40" s="131"/>
      <c r="N40" s="131"/>
      <c r="O40" s="131"/>
    </row>
    <row r="41" spans="1:15" ht="12.75" customHeight="1" hidden="1">
      <c r="A41" s="73"/>
      <c r="B41" s="166">
        <f t="shared" si="0"/>
        <v>93.5</v>
      </c>
      <c r="C41" s="166">
        <f t="shared" si="1"/>
        <v>100.5</v>
      </c>
      <c r="D41" s="54"/>
      <c r="E41" s="88"/>
      <c r="F41" s="88"/>
      <c r="G41" s="135">
        <f t="shared" si="2"/>
        <v>0.38671875</v>
      </c>
      <c r="H41" s="135">
        <f t="shared" si="3"/>
        <v>0.4041666666666666</v>
      </c>
      <c r="I41" s="135">
        <f t="shared" si="4"/>
        <v>0.42410714285714285</v>
      </c>
      <c r="J41" s="135">
        <f t="shared" si="5"/>
        <v>0.4471153846153846</v>
      </c>
      <c r="K41" s="135">
        <f t="shared" si="6"/>
        <v>0.4739583333333333</v>
      </c>
      <c r="L41" s="134"/>
      <c r="M41" s="131"/>
      <c r="O41" s="131"/>
    </row>
    <row r="42" spans="1:15" ht="12.75" customHeight="1" hidden="1">
      <c r="A42" s="166"/>
      <c r="B42" s="166">
        <f t="shared" si="0"/>
        <v>93.5</v>
      </c>
      <c r="C42" s="166">
        <f t="shared" si="1"/>
        <v>100.5</v>
      </c>
      <c r="D42" s="54"/>
      <c r="E42" s="55"/>
      <c r="F42" s="88"/>
      <c r="G42" s="135">
        <f t="shared" si="2"/>
        <v>0.38671875</v>
      </c>
      <c r="H42" s="135">
        <f t="shared" si="3"/>
        <v>0.4041666666666666</v>
      </c>
      <c r="I42" s="135">
        <f t="shared" si="4"/>
        <v>0.42410714285714285</v>
      </c>
      <c r="J42" s="135">
        <f t="shared" si="5"/>
        <v>0.4471153846153846</v>
      </c>
      <c r="K42" s="135">
        <f t="shared" si="6"/>
        <v>0.4739583333333333</v>
      </c>
      <c r="L42" s="134"/>
      <c r="M42" s="131"/>
      <c r="N42" s="131"/>
      <c r="O42" s="131"/>
    </row>
    <row r="43" spans="1:15" ht="12.75" customHeight="1" hidden="1">
      <c r="A43" s="166"/>
      <c r="B43" s="166">
        <f t="shared" si="0"/>
        <v>93.5</v>
      </c>
      <c r="C43" s="166">
        <f t="shared" si="1"/>
        <v>100.5</v>
      </c>
      <c r="D43" s="129"/>
      <c r="E43" s="55"/>
      <c r="F43" s="88"/>
      <c r="G43" s="135">
        <f t="shared" si="2"/>
        <v>0.38671875</v>
      </c>
      <c r="H43" s="135">
        <f t="shared" si="3"/>
        <v>0.4041666666666666</v>
      </c>
      <c r="I43" s="135">
        <f t="shared" si="4"/>
        <v>0.42410714285714285</v>
      </c>
      <c r="J43" s="135">
        <f t="shared" si="5"/>
        <v>0.4471153846153846</v>
      </c>
      <c r="K43" s="135">
        <f t="shared" si="6"/>
        <v>0.4739583333333333</v>
      </c>
      <c r="L43" s="134"/>
      <c r="M43" s="131"/>
      <c r="N43" s="131"/>
      <c r="O43" s="131"/>
    </row>
    <row r="44" spans="1:15" ht="12.75" customHeight="1" hidden="1">
      <c r="A44" s="166"/>
      <c r="B44" s="166">
        <f t="shared" si="0"/>
        <v>93.5</v>
      </c>
      <c r="C44" s="166">
        <f t="shared" si="1"/>
        <v>100.5</v>
      </c>
      <c r="D44" s="54"/>
      <c r="E44" s="55"/>
      <c r="F44" s="88"/>
      <c r="G44" s="135">
        <f t="shared" si="2"/>
        <v>0.38671875</v>
      </c>
      <c r="H44" s="135">
        <f t="shared" si="3"/>
        <v>0.4041666666666666</v>
      </c>
      <c r="I44" s="135">
        <f t="shared" si="4"/>
        <v>0.42410714285714285</v>
      </c>
      <c r="J44" s="135">
        <f t="shared" si="5"/>
        <v>0.4471153846153846</v>
      </c>
      <c r="K44" s="135">
        <f t="shared" si="6"/>
        <v>0.4739583333333333</v>
      </c>
      <c r="L44" s="134"/>
      <c r="M44" s="131"/>
      <c r="N44" s="131"/>
      <c r="O44" s="131"/>
    </row>
    <row r="45" spans="1:15" ht="12.75" customHeight="1" hidden="1">
      <c r="A45" s="166"/>
      <c r="B45" s="166">
        <f t="shared" si="0"/>
        <v>93.5</v>
      </c>
      <c r="C45" s="166">
        <f t="shared" si="1"/>
        <v>100.5</v>
      </c>
      <c r="D45" s="192"/>
      <c r="E45" s="55"/>
      <c r="F45" s="88"/>
      <c r="G45" s="135">
        <f t="shared" si="2"/>
        <v>0.38671875</v>
      </c>
      <c r="H45" s="135">
        <f t="shared" si="3"/>
        <v>0.4041666666666666</v>
      </c>
      <c r="I45" s="135">
        <f t="shared" si="4"/>
        <v>0.42410714285714285</v>
      </c>
      <c r="J45" s="135">
        <f t="shared" si="5"/>
        <v>0.4471153846153846</v>
      </c>
      <c r="K45" s="135">
        <f t="shared" si="6"/>
        <v>0.4739583333333333</v>
      </c>
      <c r="L45" s="134"/>
      <c r="M45" s="131"/>
      <c r="N45" s="131"/>
      <c r="O45" s="131"/>
    </row>
    <row r="46" spans="1:15" ht="12.75" customHeight="1" hidden="1">
      <c r="A46" s="166"/>
      <c r="B46" s="166">
        <f t="shared" si="0"/>
        <v>93.5</v>
      </c>
      <c r="C46" s="166">
        <f t="shared" si="1"/>
        <v>100.5</v>
      </c>
      <c r="D46" s="54"/>
      <c r="E46" s="55"/>
      <c r="F46" s="88"/>
      <c r="G46" s="135">
        <f t="shared" si="2"/>
        <v>0.38671875</v>
      </c>
      <c r="H46" s="135">
        <f t="shared" si="3"/>
        <v>0.4041666666666666</v>
      </c>
      <c r="I46" s="135">
        <f t="shared" si="4"/>
        <v>0.42410714285714285</v>
      </c>
      <c r="J46" s="135">
        <f t="shared" si="5"/>
        <v>0.4471153846153846</v>
      </c>
      <c r="K46" s="135">
        <f t="shared" si="6"/>
        <v>0.4739583333333333</v>
      </c>
      <c r="M46" s="131"/>
      <c r="N46" s="131"/>
      <c r="O46" s="131"/>
    </row>
    <row r="47" spans="1:15" ht="12.75" customHeight="1" hidden="1">
      <c r="A47" s="73"/>
      <c r="B47" s="166">
        <f t="shared" si="0"/>
        <v>93.5</v>
      </c>
      <c r="C47" s="166">
        <f t="shared" si="1"/>
        <v>100.5</v>
      </c>
      <c r="D47" s="43"/>
      <c r="E47" s="176"/>
      <c r="F47" s="45"/>
      <c r="G47" s="135">
        <f t="shared" si="2"/>
        <v>0.38671875</v>
      </c>
      <c r="H47" s="135">
        <f t="shared" si="3"/>
        <v>0.4041666666666666</v>
      </c>
      <c r="I47" s="135">
        <f t="shared" si="4"/>
        <v>0.42410714285714285</v>
      </c>
      <c r="J47" s="135">
        <f t="shared" si="5"/>
        <v>0.4471153846153846</v>
      </c>
      <c r="K47" s="135">
        <f t="shared" si="6"/>
        <v>0.4739583333333333</v>
      </c>
      <c r="M47" s="131"/>
      <c r="N47" s="131"/>
      <c r="O47" s="131"/>
    </row>
    <row r="48" spans="1:15" ht="12.75" customHeight="1" hidden="1">
      <c r="A48" s="73"/>
      <c r="B48" s="166">
        <f t="shared" si="0"/>
        <v>93.5</v>
      </c>
      <c r="C48" s="166">
        <f t="shared" si="1"/>
        <v>100.5</v>
      </c>
      <c r="D48" s="43"/>
      <c r="E48" s="176"/>
      <c r="F48" s="45"/>
      <c r="G48" s="135">
        <f t="shared" si="2"/>
        <v>0.38671875</v>
      </c>
      <c r="H48" s="135">
        <f t="shared" si="3"/>
        <v>0.4041666666666666</v>
      </c>
      <c r="I48" s="135">
        <f t="shared" si="4"/>
        <v>0.42410714285714285</v>
      </c>
      <c r="J48" s="135">
        <f t="shared" si="5"/>
        <v>0.4471153846153846</v>
      </c>
      <c r="K48" s="135">
        <f t="shared" si="6"/>
        <v>0.4739583333333333</v>
      </c>
      <c r="M48" s="131"/>
      <c r="N48" s="131"/>
      <c r="O48" s="131"/>
    </row>
    <row r="49" spans="1:15" ht="12.75" customHeight="1" hidden="1">
      <c r="A49" s="73"/>
      <c r="B49" s="166">
        <f>B48-A49</f>
        <v>93.5</v>
      </c>
      <c r="C49" s="166">
        <f>C48+A49</f>
        <v>100.5</v>
      </c>
      <c r="D49" s="43"/>
      <c r="E49" s="176"/>
      <c r="F49" s="45"/>
      <c r="G49" s="135">
        <f t="shared" si="2"/>
        <v>0.38671875</v>
      </c>
      <c r="H49" s="135">
        <f t="shared" si="3"/>
        <v>0.4041666666666666</v>
      </c>
      <c r="I49" s="135">
        <f t="shared" si="4"/>
        <v>0.42410714285714285</v>
      </c>
      <c r="J49" s="135">
        <f t="shared" si="5"/>
        <v>0.4471153846153846</v>
      </c>
      <c r="K49" s="135">
        <f t="shared" si="6"/>
        <v>0.4739583333333333</v>
      </c>
      <c r="M49" s="131"/>
      <c r="O49" s="131"/>
    </row>
    <row r="50" spans="1:15" ht="13.5" customHeight="1">
      <c r="A50" s="73">
        <v>5.5</v>
      </c>
      <c r="B50" s="166">
        <f>B49-A50</f>
        <v>88</v>
      </c>
      <c r="C50" s="166">
        <f>C49+A50</f>
        <v>106</v>
      </c>
      <c r="D50" s="62" t="s">
        <v>680</v>
      </c>
      <c r="E50" s="36"/>
      <c r="F50" s="36">
        <v>342</v>
      </c>
      <c r="G50" s="135">
        <f t="shared" si="2"/>
        <v>0.40104166666666663</v>
      </c>
      <c r="H50" s="135">
        <f t="shared" si="3"/>
        <v>0.4194444444444444</v>
      </c>
      <c r="I50" s="135">
        <f t="shared" si="4"/>
        <v>0.44047619047619047</v>
      </c>
      <c r="J50" s="135">
        <f t="shared" si="5"/>
        <v>0.46474358974358976</v>
      </c>
      <c r="K50" s="135">
        <f t="shared" si="6"/>
        <v>0.4930555555555555</v>
      </c>
      <c r="M50" s="131"/>
      <c r="N50" s="131"/>
      <c r="O50" s="131"/>
    </row>
    <row r="51" spans="1:15" ht="13.5" customHeight="1">
      <c r="A51" s="46"/>
      <c r="B51" s="141"/>
      <c r="C51" s="141"/>
      <c r="D51" s="193" t="s">
        <v>51</v>
      </c>
      <c r="E51" s="177"/>
      <c r="F51" s="142"/>
      <c r="G51" s="136"/>
      <c r="H51" s="136"/>
      <c r="I51" s="136"/>
      <c r="J51" s="136"/>
      <c r="K51" s="136"/>
      <c r="M51" s="131"/>
      <c r="N51" s="131"/>
      <c r="O51" s="131"/>
    </row>
    <row r="52" spans="1:15" ht="13.5" customHeight="1">
      <c r="A52" s="46">
        <v>0</v>
      </c>
      <c r="B52" s="166">
        <f>B50</f>
        <v>88</v>
      </c>
      <c r="C52" s="166">
        <f>C50</f>
        <v>106</v>
      </c>
      <c r="D52" s="62" t="s">
        <v>680</v>
      </c>
      <c r="E52" s="177" t="s">
        <v>681</v>
      </c>
      <c r="F52" s="142"/>
      <c r="G52" s="64">
        <f>$L$6</f>
        <v>0.4375</v>
      </c>
      <c r="H52" s="64">
        <f>$L$6</f>
        <v>0.4375</v>
      </c>
      <c r="I52" s="64">
        <f>$L$6</f>
        <v>0.4375</v>
      </c>
      <c r="J52" s="64">
        <f>$M$6</f>
        <v>0.4375</v>
      </c>
      <c r="K52" s="64">
        <f>$M$6</f>
        <v>0.4375</v>
      </c>
      <c r="L52" s="65">
        <f>A52</f>
        <v>0</v>
      </c>
      <c r="M52" s="131"/>
      <c r="N52" s="131"/>
      <c r="O52" s="131"/>
    </row>
    <row r="53" spans="1:15" ht="13.5" customHeight="1">
      <c r="A53" s="46">
        <v>3</v>
      </c>
      <c r="B53" s="166">
        <f aca="true" t="shared" si="9" ref="B53:B60">B52-A53</f>
        <v>85</v>
      </c>
      <c r="C53" s="166">
        <f aca="true" t="shared" si="10" ref="C53:C60">C52+A53</f>
        <v>109</v>
      </c>
      <c r="D53" s="169" t="s">
        <v>682</v>
      </c>
      <c r="E53" s="177" t="s">
        <v>677</v>
      </c>
      <c r="F53" s="142"/>
      <c r="G53" s="135">
        <f>SUM($G$52+$O$3*L53)</f>
        <v>0.4453125</v>
      </c>
      <c r="H53" s="135">
        <f>SUM($H$52+$P$3*L53)</f>
        <v>0.4458333333333333</v>
      </c>
      <c r="I53" s="135">
        <f>SUM($I$52+$Q$3*L53)</f>
        <v>0.44642857142857145</v>
      </c>
      <c r="J53" s="135">
        <f>SUM($J$52+$R$3*L53)</f>
        <v>0.44711538461538464</v>
      </c>
      <c r="K53" s="135">
        <f>SUM($K$52+$S$3*L53)</f>
        <v>0.4479166666666667</v>
      </c>
      <c r="L53" s="194">
        <f>L52+A53</f>
        <v>3</v>
      </c>
      <c r="M53" s="131"/>
      <c r="N53" s="131"/>
      <c r="O53" s="131"/>
    </row>
    <row r="54" spans="1:15" ht="13.5" customHeight="1">
      <c r="A54" s="46">
        <v>3</v>
      </c>
      <c r="B54" s="166">
        <f t="shared" si="9"/>
        <v>82</v>
      </c>
      <c r="C54" s="166">
        <f t="shared" si="10"/>
        <v>112</v>
      </c>
      <c r="D54" s="169" t="s">
        <v>683</v>
      </c>
      <c r="E54" s="177" t="s">
        <v>289</v>
      </c>
      <c r="F54" s="142"/>
      <c r="G54" s="135">
        <f>SUM($G$52+$O$3*L54)</f>
        <v>0.453125</v>
      </c>
      <c r="H54" s="135">
        <f>SUM($H$52+$P$3*L54)</f>
        <v>0.45416666666666666</v>
      </c>
      <c r="I54" s="135">
        <f>SUM($I$52+$Q$3*L54)</f>
        <v>0.45535714285714285</v>
      </c>
      <c r="J54" s="135">
        <f>SUM($J$52+$R$3*L54)</f>
        <v>0.4567307692307692</v>
      </c>
      <c r="K54" s="135">
        <f>SUM($K$52+$S$3*L54)</f>
        <v>0.4583333333333333</v>
      </c>
      <c r="L54" s="194">
        <f>L53+A54</f>
        <v>6</v>
      </c>
      <c r="M54" s="131"/>
      <c r="N54" s="131"/>
      <c r="O54" s="131"/>
    </row>
    <row r="55" spans="1:15" ht="13.5" customHeight="1">
      <c r="A55" s="46">
        <v>1.5</v>
      </c>
      <c r="B55" s="166">
        <f t="shared" si="9"/>
        <v>80.5</v>
      </c>
      <c r="C55" s="166">
        <f t="shared" si="10"/>
        <v>113.5</v>
      </c>
      <c r="D55" s="41" t="s">
        <v>684</v>
      </c>
      <c r="E55" s="177" t="s">
        <v>685</v>
      </c>
      <c r="F55" s="142"/>
      <c r="G55" s="135">
        <f>SUM($G$52+$O$3*L55)</f>
        <v>0.45703125</v>
      </c>
      <c r="H55" s="135">
        <f>SUM($H$52+$P$3*L55)</f>
        <v>0.4583333333333333</v>
      </c>
      <c r="I55" s="135">
        <f>SUM($I$52+$Q$3*L55)</f>
        <v>0.45982142857142855</v>
      </c>
      <c r="J55" s="135">
        <f>SUM($J$52+$R$3*L55)</f>
        <v>0.46153846153846156</v>
      </c>
      <c r="K55" s="135">
        <f>SUM($K$52+$S$3*L55)</f>
        <v>0.4635416666666667</v>
      </c>
      <c r="L55" s="194">
        <f>L54+A55</f>
        <v>7.5</v>
      </c>
      <c r="M55" s="131"/>
      <c r="N55" s="131"/>
      <c r="O55" s="131"/>
    </row>
    <row r="56" spans="1:15" ht="13.5" customHeight="1">
      <c r="A56" s="46">
        <v>1</v>
      </c>
      <c r="B56" s="166">
        <f t="shared" si="9"/>
        <v>79.5</v>
      </c>
      <c r="C56" s="166">
        <f t="shared" si="10"/>
        <v>114.5</v>
      </c>
      <c r="D56" s="169" t="s">
        <v>686</v>
      </c>
      <c r="E56" s="177" t="s">
        <v>685</v>
      </c>
      <c r="F56" s="142"/>
      <c r="G56" s="135">
        <f aca="true" t="shared" si="11" ref="G56:G80">SUM($G$52+$O$3*L56)</f>
        <v>0.4596354166666667</v>
      </c>
      <c r="H56" s="135">
        <f aca="true" t="shared" si="12" ref="H56:H80">SUM($H$52+$P$3*L56)</f>
        <v>0.4611111111111111</v>
      </c>
      <c r="I56" s="135">
        <f aca="true" t="shared" si="13" ref="I56:I80">SUM($I$52+$Q$3*L56)</f>
        <v>0.46279761904761907</v>
      </c>
      <c r="J56" s="135">
        <f aca="true" t="shared" si="14" ref="J56:J80">SUM($J$52+$R$3*L56)</f>
        <v>0.46474358974358976</v>
      </c>
      <c r="K56" s="135">
        <f aca="true" t="shared" si="15" ref="K56:K80">SUM($K$52+$S$3*L56)</f>
        <v>0.4670138888888889</v>
      </c>
      <c r="L56" s="194">
        <f aca="true" t="shared" si="16" ref="L56:L80">L55+A56</f>
        <v>8.5</v>
      </c>
      <c r="M56" s="131"/>
      <c r="N56" s="131"/>
      <c r="O56" s="131"/>
    </row>
    <row r="57" spans="1:15" ht="13.5" customHeight="1">
      <c r="A57" s="46">
        <v>3</v>
      </c>
      <c r="B57" s="166">
        <f t="shared" si="9"/>
        <v>76.5</v>
      </c>
      <c r="C57" s="166">
        <f t="shared" si="10"/>
        <v>117.5</v>
      </c>
      <c r="D57" s="169" t="s">
        <v>687</v>
      </c>
      <c r="E57" s="177" t="s">
        <v>688</v>
      </c>
      <c r="F57" s="142"/>
      <c r="G57" s="135">
        <f t="shared" si="11"/>
        <v>0.4674479166666667</v>
      </c>
      <c r="H57" s="135">
        <f t="shared" si="12"/>
        <v>0.46944444444444444</v>
      </c>
      <c r="I57" s="135">
        <f t="shared" si="13"/>
        <v>0.47172619047619047</v>
      </c>
      <c r="J57" s="135">
        <f t="shared" si="14"/>
        <v>0.47435897435897434</v>
      </c>
      <c r="K57" s="135">
        <f t="shared" si="15"/>
        <v>0.4774305555555556</v>
      </c>
      <c r="L57" s="194">
        <f t="shared" si="16"/>
        <v>11.5</v>
      </c>
      <c r="M57" s="131"/>
      <c r="N57" s="131"/>
      <c r="O57" s="131"/>
    </row>
    <row r="58" spans="1:15" ht="13.5" customHeight="1">
      <c r="A58" s="35">
        <v>2.5</v>
      </c>
      <c r="B58" s="166">
        <f t="shared" si="9"/>
        <v>74</v>
      </c>
      <c r="C58" s="166">
        <f t="shared" si="10"/>
        <v>120</v>
      </c>
      <c r="D58" s="44" t="s">
        <v>689</v>
      </c>
      <c r="E58" s="36" t="s">
        <v>342</v>
      </c>
      <c r="F58" s="36"/>
      <c r="G58" s="135">
        <f t="shared" si="11"/>
        <v>0.4739583333333333</v>
      </c>
      <c r="H58" s="135">
        <f t="shared" si="12"/>
        <v>0.47638888888888886</v>
      </c>
      <c r="I58" s="135">
        <f t="shared" si="13"/>
        <v>0.4791666666666667</v>
      </c>
      <c r="J58" s="135">
        <f t="shared" si="14"/>
        <v>0.4823717948717949</v>
      </c>
      <c r="K58" s="135">
        <f t="shared" si="15"/>
        <v>0.4861111111111111</v>
      </c>
      <c r="L58" s="194">
        <f t="shared" si="16"/>
        <v>14</v>
      </c>
      <c r="M58" s="131"/>
      <c r="N58" s="131"/>
      <c r="O58" s="131"/>
    </row>
    <row r="59" spans="1:15" ht="13.5" customHeight="1">
      <c r="A59" s="35">
        <v>3</v>
      </c>
      <c r="B59" s="166">
        <f t="shared" si="9"/>
        <v>71</v>
      </c>
      <c r="C59" s="166">
        <f t="shared" si="10"/>
        <v>123</v>
      </c>
      <c r="D59" s="44" t="s">
        <v>690</v>
      </c>
      <c r="E59" s="45" t="s">
        <v>342</v>
      </c>
      <c r="F59" s="36"/>
      <c r="G59" s="135">
        <f t="shared" si="11"/>
        <v>0.4817708333333333</v>
      </c>
      <c r="H59" s="135">
        <f t="shared" si="12"/>
        <v>0.4847222222222222</v>
      </c>
      <c r="I59" s="135">
        <f t="shared" si="13"/>
        <v>0.4880952380952381</v>
      </c>
      <c r="J59" s="135">
        <f t="shared" si="14"/>
        <v>0.4919871794871795</v>
      </c>
      <c r="K59" s="135">
        <f t="shared" si="15"/>
        <v>0.4965277777777778</v>
      </c>
      <c r="L59" s="194">
        <f t="shared" si="16"/>
        <v>17</v>
      </c>
      <c r="M59" s="131"/>
      <c r="N59" s="131"/>
      <c r="O59" s="131"/>
    </row>
    <row r="60" spans="1:15" ht="13.5" customHeight="1">
      <c r="A60" s="35">
        <v>7</v>
      </c>
      <c r="B60" s="166">
        <f t="shared" si="9"/>
        <v>64</v>
      </c>
      <c r="C60" s="166">
        <f t="shared" si="10"/>
        <v>130</v>
      </c>
      <c r="D60" s="43" t="s">
        <v>691</v>
      </c>
      <c r="E60" s="36" t="s">
        <v>692</v>
      </c>
      <c r="F60" s="36"/>
      <c r="G60" s="135">
        <f t="shared" si="11"/>
        <v>0.5</v>
      </c>
      <c r="H60" s="135">
        <f t="shared" si="12"/>
        <v>0.5041666666666667</v>
      </c>
      <c r="I60" s="135">
        <f t="shared" si="13"/>
        <v>0.5089285714285714</v>
      </c>
      <c r="J60" s="135">
        <f t="shared" si="14"/>
        <v>0.5144230769230769</v>
      </c>
      <c r="K60" s="135">
        <f t="shared" si="15"/>
        <v>0.5208333333333334</v>
      </c>
      <c r="L60" s="194">
        <f t="shared" si="16"/>
        <v>24</v>
      </c>
      <c r="M60" s="131"/>
      <c r="N60" s="131"/>
      <c r="O60" s="131"/>
    </row>
    <row r="61" spans="1:15" ht="13.5" customHeight="1">
      <c r="A61" s="35">
        <v>1</v>
      </c>
      <c r="B61" s="166">
        <f>B60-A61</f>
        <v>63</v>
      </c>
      <c r="C61" s="166">
        <f>C60+A61</f>
        <v>131</v>
      </c>
      <c r="D61" s="43" t="s">
        <v>693</v>
      </c>
      <c r="E61" s="36" t="s">
        <v>459</v>
      </c>
      <c r="F61" s="36"/>
      <c r="G61" s="135">
        <f t="shared" si="11"/>
        <v>0.5026041666666666</v>
      </c>
      <c r="H61" s="135">
        <f t="shared" si="12"/>
        <v>0.5069444444444444</v>
      </c>
      <c r="I61" s="135">
        <f t="shared" si="13"/>
        <v>0.5119047619047619</v>
      </c>
      <c r="J61" s="135">
        <f t="shared" si="14"/>
        <v>0.5176282051282051</v>
      </c>
      <c r="K61" s="135">
        <f t="shared" si="15"/>
        <v>0.5243055555555556</v>
      </c>
      <c r="L61" s="194">
        <f t="shared" si="16"/>
        <v>25</v>
      </c>
      <c r="M61" s="131"/>
      <c r="N61" s="131"/>
      <c r="O61" s="131"/>
    </row>
    <row r="62" spans="1:15" s="195" customFormat="1" ht="26.25" customHeight="1">
      <c r="A62" s="67">
        <v>4</v>
      </c>
      <c r="B62" s="141">
        <f>B61-A62</f>
        <v>59</v>
      </c>
      <c r="C62" s="141">
        <f>C61+A62</f>
        <v>135</v>
      </c>
      <c r="D62" s="48" t="s">
        <v>694</v>
      </c>
      <c r="E62" s="49" t="s">
        <v>695</v>
      </c>
      <c r="F62" s="49"/>
      <c r="G62" s="135">
        <f t="shared" si="11"/>
        <v>0.5130208333333334</v>
      </c>
      <c r="H62" s="135">
        <f t="shared" si="12"/>
        <v>0.5180555555555555</v>
      </c>
      <c r="I62" s="135">
        <f t="shared" si="13"/>
        <v>0.5238095238095238</v>
      </c>
      <c r="J62" s="135">
        <f t="shared" si="14"/>
        <v>0.530448717948718</v>
      </c>
      <c r="K62" s="135">
        <f t="shared" si="15"/>
        <v>0.5381944444444444</v>
      </c>
      <c r="L62" s="194">
        <f t="shared" si="16"/>
        <v>29</v>
      </c>
      <c r="M62" s="138"/>
      <c r="N62" s="138"/>
      <c r="O62" s="138"/>
    </row>
    <row r="63" spans="1:15" ht="13.5" customHeight="1">
      <c r="A63" s="35">
        <v>2</v>
      </c>
      <c r="B63" s="166">
        <f>B62-A63</f>
        <v>57</v>
      </c>
      <c r="C63" s="166">
        <f>C62+A63</f>
        <v>137</v>
      </c>
      <c r="D63" s="43" t="s">
        <v>696</v>
      </c>
      <c r="E63" s="45" t="s">
        <v>540</v>
      </c>
      <c r="F63" s="36"/>
      <c r="G63" s="135">
        <f t="shared" si="11"/>
        <v>0.5182291666666666</v>
      </c>
      <c r="H63" s="135">
        <f t="shared" si="12"/>
        <v>0.5236111111111111</v>
      </c>
      <c r="I63" s="135">
        <f t="shared" si="13"/>
        <v>0.5297619047619048</v>
      </c>
      <c r="J63" s="135">
        <f t="shared" si="14"/>
        <v>0.5368589743589743</v>
      </c>
      <c r="K63" s="135">
        <f t="shared" si="15"/>
        <v>0.5451388888888888</v>
      </c>
      <c r="L63" s="194">
        <f t="shared" si="16"/>
        <v>31</v>
      </c>
      <c r="M63" s="131"/>
      <c r="N63" s="131"/>
      <c r="O63" s="131"/>
    </row>
    <row r="64" spans="1:15" ht="13.5" customHeight="1">
      <c r="A64" s="35">
        <v>4.5</v>
      </c>
      <c r="B64" s="166">
        <f>B63-A64</f>
        <v>52.5</v>
      </c>
      <c r="C64" s="166">
        <f>C63+A64</f>
        <v>141.5</v>
      </c>
      <c r="D64" s="43" t="s">
        <v>697</v>
      </c>
      <c r="E64" s="36" t="s">
        <v>540</v>
      </c>
      <c r="F64" s="36"/>
      <c r="G64" s="135">
        <f t="shared" si="11"/>
        <v>0.5299479166666666</v>
      </c>
      <c r="H64" s="135">
        <f t="shared" si="12"/>
        <v>0.5361111111111111</v>
      </c>
      <c r="I64" s="135">
        <f t="shared" si="13"/>
        <v>0.5431547619047619</v>
      </c>
      <c r="J64" s="135">
        <f t="shared" si="14"/>
        <v>0.5512820512820513</v>
      </c>
      <c r="K64" s="135">
        <f t="shared" si="15"/>
        <v>0.5607638888888888</v>
      </c>
      <c r="L64" s="194">
        <f t="shared" si="16"/>
        <v>35.5</v>
      </c>
      <c r="M64" s="131"/>
      <c r="N64" s="131"/>
      <c r="O64" s="131"/>
    </row>
    <row r="65" spans="1:15" ht="13.5" customHeight="1">
      <c r="A65" s="35">
        <v>3</v>
      </c>
      <c r="B65" s="166">
        <f aca="true" t="shared" si="17" ref="B65:B80">B64-A65</f>
        <v>49.5</v>
      </c>
      <c r="C65" s="166">
        <f aca="true" t="shared" si="18" ref="C65:C80">C64+A65</f>
        <v>144.5</v>
      </c>
      <c r="D65" s="43" t="s">
        <v>698</v>
      </c>
      <c r="E65" s="45" t="s">
        <v>289</v>
      </c>
      <c r="F65" s="36">
        <v>289</v>
      </c>
      <c r="G65" s="135">
        <f t="shared" si="11"/>
        <v>0.5377604166666666</v>
      </c>
      <c r="H65" s="135">
        <f t="shared" si="12"/>
        <v>0.5444444444444444</v>
      </c>
      <c r="I65" s="135">
        <f t="shared" si="13"/>
        <v>0.5520833333333334</v>
      </c>
      <c r="J65" s="135">
        <f t="shared" si="14"/>
        <v>0.5608974358974359</v>
      </c>
      <c r="K65" s="135">
        <f t="shared" si="15"/>
        <v>0.5711805555555556</v>
      </c>
      <c r="L65" s="194">
        <f t="shared" si="16"/>
        <v>38.5</v>
      </c>
      <c r="M65" s="131"/>
      <c r="N65" s="131"/>
      <c r="O65" s="131"/>
    </row>
    <row r="66" spans="1:15" ht="13.5" customHeight="1">
      <c r="A66" s="35">
        <v>2</v>
      </c>
      <c r="B66" s="166">
        <f t="shared" si="17"/>
        <v>47.5</v>
      </c>
      <c r="C66" s="166">
        <f t="shared" si="18"/>
        <v>146.5</v>
      </c>
      <c r="D66" s="44" t="s">
        <v>699</v>
      </c>
      <c r="E66" s="36" t="s">
        <v>700</v>
      </c>
      <c r="F66" s="36"/>
      <c r="G66" s="135">
        <f t="shared" si="11"/>
        <v>0.54296875</v>
      </c>
      <c r="H66" s="135">
        <f t="shared" si="12"/>
        <v>0.55</v>
      </c>
      <c r="I66" s="135">
        <f t="shared" si="13"/>
        <v>0.5580357142857143</v>
      </c>
      <c r="J66" s="135">
        <f t="shared" si="14"/>
        <v>0.5673076923076923</v>
      </c>
      <c r="K66" s="135">
        <f t="shared" si="15"/>
        <v>0.578125</v>
      </c>
      <c r="L66" s="194">
        <f t="shared" si="16"/>
        <v>40.5</v>
      </c>
      <c r="M66" s="131"/>
      <c r="N66" s="131"/>
      <c r="O66" s="131"/>
    </row>
    <row r="67" spans="1:15" s="195" customFormat="1" ht="13.5" customHeight="1">
      <c r="A67" s="35">
        <v>8.5</v>
      </c>
      <c r="B67" s="166">
        <f t="shared" si="17"/>
        <v>39</v>
      </c>
      <c r="C67" s="166">
        <f t="shared" si="18"/>
        <v>155</v>
      </c>
      <c r="D67" s="43" t="s">
        <v>701</v>
      </c>
      <c r="E67" s="36" t="s">
        <v>289</v>
      </c>
      <c r="F67" s="36"/>
      <c r="G67" s="135">
        <f t="shared" si="11"/>
        <v>0.5651041666666666</v>
      </c>
      <c r="H67" s="135">
        <f t="shared" si="12"/>
        <v>0.5736111111111111</v>
      </c>
      <c r="I67" s="135">
        <f t="shared" si="13"/>
        <v>0.5833333333333333</v>
      </c>
      <c r="J67" s="135">
        <f t="shared" si="14"/>
        <v>0.594551282051282</v>
      </c>
      <c r="K67" s="135">
        <f t="shared" si="15"/>
        <v>0.6076388888888888</v>
      </c>
      <c r="L67" s="194">
        <f t="shared" si="16"/>
        <v>49</v>
      </c>
      <c r="M67" s="138"/>
      <c r="N67" s="138"/>
      <c r="O67" s="138"/>
    </row>
    <row r="68" spans="1:15" ht="13.5" customHeight="1">
      <c r="A68" s="35">
        <v>7.5</v>
      </c>
      <c r="B68" s="166">
        <f t="shared" si="17"/>
        <v>31.5</v>
      </c>
      <c r="C68" s="166">
        <f t="shared" si="18"/>
        <v>162.5</v>
      </c>
      <c r="D68" s="299" t="s">
        <v>1097</v>
      </c>
      <c r="E68" s="36" t="s">
        <v>177</v>
      </c>
      <c r="F68" s="36"/>
      <c r="G68" s="135">
        <f t="shared" si="11"/>
        <v>0.5846354166666666</v>
      </c>
      <c r="H68" s="135">
        <f t="shared" si="12"/>
        <v>0.5944444444444444</v>
      </c>
      <c r="I68" s="135">
        <f t="shared" si="13"/>
        <v>0.6056547619047619</v>
      </c>
      <c r="J68" s="135">
        <f t="shared" si="14"/>
        <v>0.6185897435897436</v>
      </c>
      <c r="K68" s="135">
        <f t="shared" si="15"/>
        <v>0.6336805555555556</v>
      </c>
      <c r="L68" s="194">
        <f t="shared" si="16"/>
        <v>56.5</v>
      </c>
      <c r="M68" s="131"/>
      <c r="N68" s="131"/>
      <c r="O68" s="131"/>
    </row>
    <row r="69" spans="1:15" ht="13.5" customHeight="1">
      <c r="A69" s="35">
        <v>4.5</v>
      </c>
      <c r="B69" s="166">
        <f t="shared" si="17"/>
        <v>27</v>
      </c>
      <c r="C69" s="166">
        <f t="shared" si="18"/>
        <v>167</v>
      </c>
      <c r="D69" s="58" t="s">
        <v>1098</v>
      </c>
      <c r="E69" s="36" t="s">
        <v>48</v>
      </c>
      <c r="F69" s="36"/>
      <c r="G69" s="135">
        <f t="shared" si="11"/>
        <v>0.5963541666666666</v>
      </c>
      <c r="H69" s="135">
        <f t="shared" si="12"/>
        <v>0.6069444444444444</v>
      </c>
      <c r="I69" s="135">
        <f t="shared" si="13"/>
        <v>0.6190476190476191</v>
      </c>
      <c r="J69" s="135">
        <f t="shared" si="14"/>
        <v>0.6330128205128205</v>
      </c>
      <c r="K69" s="135">
        <f t="shared" si="15"/>
        <v>0.6493055555555556</v>
      </c>
      <c r="L69" s="194">
        <f t="shared" si="16"/>
        <v>61</v>
      </c>
      <c r="M69" s="131"/>
      <c r="N69" s="131"/>
      <c r="O69" s="131"/>
    </row>
    <row r="70" spans="1:15" ht="13.5" customHeight="1">
      <c r="A70" s="35">
        <v>3.5</v>
      </c>
      <c r="B70" s="166">
        <f t="shared" si="17"/>
        <v>23.5</v>
      </c>
      <c r="C70" s="166">
        <f t="shared" si="18"/>
        <v>170.5</v>
      </c>
      <c r="D70" s="54" t="s">
        <v>703</v>
      </c>
      <c r="E70" s="36" t="s">
        <v>702</v>
      </c>
      <c r="F70" s="45"/>
      <c r="G70" s="135">
        <f t="shared" si="11"/>
        <v>0.60546875</v>
      </c>
      <c r="H70" s="135">
        <f t="shared" si="12"/>
        <v>0.6166666666666667</v>
      </c>
      <c r="I70" s="135">
        <f t="shared" si="13"/>
        <v>0.6294642857142857</v>
      </c>
      <c r="J70" s="135">
        <f t="shared" si="14"/>
        <v>0.6442307692307692</v>
      </c>
      <c r="K70" s="135">
        <f t="shared" si="15"/>
        <v>0.6614583333333333</v>
      </c>
      <c r="L70" s="194">
        <f t="shared" si="16"/>
        <v>64.5</v>
      </c>
      <c r="M70" s="131"/>
      <c r="N70" s="131"/>
      <c r="O70" s="131"/>
    </row>
    <row r="71" spans="1:15" ht="13.5" customHeight="1">
      <c r="A71" s="35">
        <v>2</v>
      </c>
      <c r="B71" s="166">
        <f t="shared" si="17"/>
        <v>21.5</v>
      </c>
      <c r="C71" s="166">
        <f t="shared" si="18"/>
        <v>172.5</v>
      </c>
      <c r="D71" s="44" t="s">
        <v>704</v>
      </c>
      <c r="E71" s="36" t="s">
        <v>702</v>
      </c>
      <c r="F71" s="36"/>
      <c r="G71" s="135">
        <f t="shared" si="11"/>
        <v>0.6106770833333333</v>
      </c>
      <c r="H71" s="135">
        <f t="shared" si="12"/>
        <v>0.6222222222222222</v>
      </c>
      <c r="I71" s="135">
        <f t="shared" si="13"/>
        <v>0.6354166666666666</v>
      </c>
      <c r="J71" s="135">
        <f t="shared" si="14"/>
        <v>0.6506410256410257</v>
      </c>
      <c r="K71" s="135">
        <f t="shared" si="15"/>
        <v>0.6684027777777778</v>
      </c>
      <c r="L71" s="194">
        <f t="shared" si="16"/>
        <v>66.5</v>
      </c>
      <c r="M71" s="131"/>
      <c r="N71" s="131"/>
      <c r="O71" s="131"/>
    </row>
    <row r="72" spans="1:15" ht="13.5" customHeight="1">
      <c r="A72" s="35">
        <v>1.5</v>
      </c>
      <c r="B72" s="166">
        <f t="shared" si="17"/>
        <v>20</v>
      </c>
      <c r="C72" s="166">
        <f t="shared" si="18"/>
        <v>174</v>
      </c>
      <c r="D72" s="58" t="s">
        <v>1099</v>
      </c>
      <c r="E72" s="36" t="s">
        <v>201</v>
      </c>
      <c r="F72" s="36"/>
      <c r="G72" s="135">
        <f t="shared" si="11"/>
        <v>0.6145833333333333</v>
      </c>
      <c r="H72" s="135">
        <f t="shared" si="12"/>
        <v>0.6263888888888889</v>
      </c>
      <c r="I72" s="135">
        <f t="shared" si="13"/>
        <v>0.6398809523809523</v>
      </c>
      <c r="J72" s="135">
        <f t="shared" si="14"/>
        <v>0.655448717948718</v>
      </c>
      <c r="K72" s="135">
        <f t="shared" si="15"/>
        <v>0.6736111111111112</v>
      </c>
      <c r="L72" s="194">
        <f t="shared" si="16"/>
        <v>68</v>
      </c>
      <c r="M72" s="131"/>
      <c r="N72" s="131"/>
      <c r="O72" s="131"/>
    </row>
    <row r="73" spans="1:15" ht="13.5" customHeight="1">
      <c r="A73" s="35">
        <v>5.5</v>
      </c>
      <c r="B73" s="166">
        <f t="shared" si="17"/>
        <v>14.5</v>
      </c>
      <c r="C73" s="166">
        <f t="shared" si="18"/>
        <v>179.5</v>
      </c>
      <c r="D73" s="58" t="s">
        <v>1100</v>
      </c>
      <c r="E73" s="36" t="s">
        <v>201</v>
      </c>
      <c r="F73" s="36"/>
      <c r="G73" s="135">
        <f t="shared" si="11"/>
        <v>0.62890625</v>
      </c>
      <c r="H73" s="135">
        <f t="shared" si="12"/>
        <v>0.6416666666666666</v>
      </c>
      <c r="I73" s="135">
        <f t="shared" si="13"/>
        <v>0.65625</v>
      </c>
      <c r="J73" s="135">
        <f t="shared" si="14"/>
        <v>0.6730769230769231</v>
      </c>
      <c r="K73" s="135">
        <f t="shared" si="15"/>
        <v>0.6927083333333333</v>
      </c>
      <c r="L73" s="194">
        <f t="shared" si="16"/>
        <v>73.5</v>
      </c>
      <c r="M73" s="131"/>
      <c r="N73" s="131"/>
      <c r="O73" s="131"/>
    </row>
    <row r="74" spans="1:15" ht="13.5" customHeight="1">
      <c r="A74" s="35">
        <v>3.5</v>
      </c>
      <c r="B74" s="166">
        <f t="shared" si="17"/>
        <v>11</v>
      </c>
      <c r="C74" s="166">
        <f t="shared" si="18"/>
        <v>183</v>
      </c>
      <c r="D74" s="43" t="s">
        <v>705</v>
      </c>
      <c r="E74" s="45" t="s">
        <v>156</v>
      </c>
      <c r="F74" s="36">
        <v>353</v>
      </c>
      <c r="G74" s="135">
        <f t="shared" si="11"/>
        <v>0.6380208333333333</v>
      </c>
      <c r="H74" s="135">
        <f t="shared" si="12"/>
        <v>0.6513888888888888</v>
      </c>
      <c r="I74" s="135">
        <f t="shared" si="13"/>
        <v>0.6666666666666666</v>
      </c>
      <c r="J74" s="135">
        <f t="shared" si="14"/>
        <v>0.6842948717948718</v>
      </c>
      <c r="K74" s="135">
        <f t="shared" si="15"/>
        <v>0.7048611111111112</v>
      </c>
      <c r="L74" s="194">
        <f t="shared" si="16"/>
        <v>77</v>
      </c>
      <c r="M74" s="131"/>
      <c r="N74" s="131"/>
      <c r="O74" s="131"/>
    </row>
    <row r="75" spans="1:15" ht="13.5" customHeight="1">
      <c r="A75" s="35">
        <v>1</v>
      </c>
      <c r="B75" s="166">
        <f t="shared" si="17"/>
        <v>10</v>
      </c>
      <c r="C75" s="166">
        <f t="shared" si="18"/>
        <v>184</v>
      </c>
      <c r="D75" s="43" t="s">
        <v>706</v>
      </c>
      <c r="E75" s="45" t="s">
        <v>201</v>
      </c>
      <c r="F75" s="43"/>
      <c r="G75" s="135">
        <f t="shared" si="11"/>
        <v>0.640625</v>
      </c>
      <c r="H75" s="135">
        <f t="shared" si="12"/>
        <v>0.6541666666666667</v>
      </c>
      <c r="I75" s="135">
        <f t="shared" si="13"/>
        <v>0.6696428571428571</v>
      </c>
      <c r="J75" s="135">
        <f t="shared" si="14"/>
        <v>0.6875</v>
      </c>
      <c r="K75" s="135">
        <f t="shared" si="15"/>
        <v>0.7083333333333333</v>
      </c>
      <c r="L75" s="194">
        <f t="shared" si="16"/>
        <v>78</v>
      </c>
      <c r="M75" s="131"/>
      <c r="N75" s="131"/>
      <c r="O75" s="131"/>
    </row>
    <row r="76" spans="1:15" ht="13.5" customHeight="1">
      <c r="A76" s="35">
        <v>3</v>
      </c>
      <c r="B76" s="166">
        <f t="shared" si="17"/>
        <v>7</v>
      </c>
      <c r="C76" s="166">
        <f t="shared" si="18"/>
        <v>187</v>
      </c>
      <c r="D76" s="54" t="s">
        <v>707</v>
      </c>
      <c r="E76" s="36" t="s">
        <v>708</v>
      </c>
      <c r="F76" s="36"/>
      <c r="G76" s="135">
        <f t="shared" si="11"/>
        <v>0.6484375</v>
      </c>
      <c r="H76" s="135">
        <f t="shared" si="12"/>
        <v>0.6625</v>
      </c>
      <c r="I76" s="135">
        <f t="shared" si="13"/>
        <v>0.6785714285714286</v>
      </c>
      <c r="J76" s="135">
        <f t="shared" si="14"/>
        <v>0.6971153846153846</v>
      </c>
      <c r="K76" s="135">
        <f t="shared" si="15"/>
        <v>0.71875</v>
      </c>
      <c r="L76" s="194">
        <f t="shared" si="16"/>
        <v>81</v>
      </c>
      <c r="M76" s="131"/>
      <c r="N76" s="131"/>
      <c r="O76" s="131"/>
    </row>
    <row r="77" spans="1:15" ht="13.5" customHeight="1">
      <c r="A77" s="35">
        <v>2</v>
      </c>
      <c r="B77" s="166">
        <f t="shared" si="17"/>
        <v>5</v>
      </c>
      <c r="C77" s="166">
        <f t="shared" si="18"/>
        <v>189</v>
      </c>
      <c r="D77" s="54" t="s">
        <v>709</v>
      </c>
      <c r="E77" s="36" t="s">
        <v>143</v>
      </c>
      <c r="F77" s="43"/>
      <c r="G77" s="135">
        <f t="shared" si="11"/>
        <v>0.6536458333333333</v>
      </c>
      <c r="H77" s="135">
        <f t="shared" si="12"/>
        <v>0.6680555555555555</v>
      </c>
      <c r="I77" s="135">
        <f t="shared" si="13"/>
        <v>0.6845238095238095</v>
      </c>
      <c r="J77" s="135">
        <f t="shared" si="14"/>
        <v>0.703525641025641</v>
      </c>
      <c r="K77" s="135">
        <f t="shared" si="15"/>
        <v>0.7256944444444444</v>
      </c>
      <c r="L77" s="194">
        <f t="shared" si="16"/>
        <v>83</v>
      </c>
      <c r="M77" s="131"/>
      <c r="N77" s="131"/>
      <c r="O77" s="131"/>
    </row>
    <row r="78" spans="1:13" ht="13.5" customHeight="1" hidden="1">
      <c r="A78" s="73"/>
      <c r="B78" s="166">
        <f t="shared" si="17"/>
        <v>5</v>
      </c>
      <c r="C78" s="166">
        <f t="shared" si="18"/>
        <v>189</v>
      </c>
      <c r="D78" s="43"/>
      <c r="E78" s="176"/>
      <c r="F78" s="45"/>
      <c r="G78" s="135">
        <f t="shared" si="11"/>
        <v>0.6536458333333333</v>
      </c>
      <c r="H78" s="135">
        <f t="shared" si="12"/>
        <v>0.6680555555555555</v>
      </c>
      <c r="I78" s="135">
        <f t="shared" si="13"/>
        <v>0.6845238095238095</v>
      </c>
      <c r="J78" s="135">
        <f t="shared" si="14"/>
        <v>0.703525641025641</v>
      </c>
      <c r="K78" s="135">
        <f t="shared" si="15"/>
        <v>0.7256944444444444</v>
      </c>
      <c r="L78" s="194">
        <f t="shared" si="16"/>
        <v>83</v>
      </c>
      <c r="M78" s="131"/>
    </row>
    <row r="79" spans="1:12" ht="13.5" customHeight="1" hidden="1">
      <c r="A79" s="73"/>
      <c r="B79" s="166">
        <f>B78-A79</f>
        <v>5</v>
      </c>
      <c r="C79" s="166">
        <f>C78+A79</f>
        <v>189</v>
      </c>
      <c r="D79" s="43"/>
      <c r="E79" s="176"/>
      <c r="F79" s="45"/>
      <c r="G79" s="135">
        <f>SUM($G$52+$O$3*L79)</f>
        <v>0.6536458333333333</v>
      </c>
      <c r="H79" s="135">
        <f>SUM($H$52+$P$3*L79)</f>
        <v>0.6680555555555555</v>
      </c>
      <c r="I79" s="135">
        <f>SUM($I$52+$Q$3*L79)</f>
        <v>0.6845238095238095</v>
      </c>
      <c r="J79" s="135">
        <f>SUM($J$52+$R$3*L79)</f>
        <v>0.703525641025641</v>
      </c>
      <c r="K79" s="135">
        <f>SUM($K$52+$S$3*L79)</f>
        <v>0.7256944444444444</v>
      </c>
      <c r="L79" s="194">
        <f>L78+A79</f>
        <v>83</v>
      </c>
    </row>
    <row r="80" spans="1:12" ht="13.5" customHeight="1">
      <c r="A80" s="73">
        <v>5</v>
      </c>
      <c r="B80" s="166">
        <f t="shared" si="17"/>
        <v>0</v>
      </c>
      <c r="C80" s="166">
        <f t="shared" si="18"/>
        <v>194</v>
      </c>
      <c r="D80" s="37" t="s">
        <v>710</v>
      </c>
      <c r="E80" s="36"/>
      <c r="F80" s="36">
        <v>249</v>
      </c>
      <c r="G80" s="135">
        <f t="shared" si="11"/>
        <v>0.6666666666666666</v>
      </c>
      <c r="H80" s="135">
        <f t="shared" si="12"/>
        <v>0.6819444444444445</v>
      </c>
      <c r="I80" s="135">
        <f t="shared" si="13"/>
        <v>0.6994047619047619</v>
      </c>
      <c r="J80" s="135">
        <f t="shared" si="14"/>
        <v>0.719551282051282</v>
      </c>
      <c r="K80" s="135">
        <f t="shared" si="15"/>
        <v>0.7430555555555556</v>
      </c>
      <c r="L80" s="194">
        <f t="shared" si="16"/>
        <v>88</v>
      </c>
    </row>
    <row r="81" ht="13.5" customHeight="1">
      <c r="E81" s="13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&amp;L&amp;F   &amp;D  &amp;T&amp;C&amp;"Arial,Gras"&amp;12Itinéraire provisoire&amp;R&amp;8Les communes en lettres majuscules sont des
 chefs-lieux de cantons, sous-préfectures ou préfectures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93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711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6"/>
      <c r="B5" s="6"/>
      <c r="C5" s="17"/>
      <c r="D5" s="340" t="s">
        <v>712</v>
      </c>
      <c r="E5" s="340"/>
      <c r="F5" s="340"/>
      <c r="G5" s="340"/>
      <c r="H5" s="16">
        <v>188.5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0.4791666666666667</v>
      </c>
      <c r="M6" s="19">
        <v>0.4791666666666667</v>
      </c>
      <c r="N6" s="15" t="s">
        <v>13</v>
      </c>
    </row>
    <row r="7" spans="1:13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  <c r="M7" s="4"/>
    </row>
    <row r="8" spans="1:256" ht="13.5" customHeight="1">
      <c r="A8" s="30"/>
      <c r="B8" s="85"/>
      <c r="C8" s="85"/>
      <c r="D8" s="32" t="s">
        <v>684</v>
      </c>
      <c r="E8" s="31"/>
      <c r="F8" s="31"/>
      <c r="G8" s="85"/>
      <c r="H8" s="197"/>
      <c r="I8" s="197"/>
      <c r="J8" s="197"/>
      <c r="K8" s="197"/>
      <c r="L8" s="198"/>
      <c r="M8" s="199"/>
      <c r="N8" s="200"/>
      <c r="O8" s="20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35">
        <v>0</v>
      </c>
      <c r="B9" s="73">
        <f>$H$5</f>
        <v>188.5</v>
      </c>
      <c r="C9" s="73">
        <v>0</v>
      </c>
      <c r="D9" s="37" t="s">
        <v>710</v>
      </c>
      <c r="E9" s="36" t="s">
        <v>33</v>
      </c>
      <c r="F9" s="36">
        <v>249</v>
      </c>
      <c r="G9" s="201">
        <f>$L$5</f>
        <v>0.125</v>
      </c>
      <c r="H9" s="201">
        <f>$L$5</f>
        <v>0.125</v>
      </c>
      <c r="I9" s="201">
        <f>$L$5</f>
        <v>0.125</v>
      </c>
      <c r="J9" s="201">
        <f>$M$5</f>
        <v>0.125</v>
      </c>
      <c r="K9" s="201">
        <f>$M$5</f>
        <v>0.125</v>
      </c>
      <c r="L9" s="202"/>
      <c r="M9" s="199"/>
      <c r="N9" s="199"/>
      <c r="O9" s="19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35">
        <v>11</v>
      </c>
      <c r="B10" s="73">
        <f>B9-A10</f>
        <v>177.5</v>
      </c>
      <c r="C10" s="73">
        <f>C9+A10</f>
        <v>11</v>
      </c>
      <c r="D10" s="43" t="s">
        <v>713</v>
      </c>
      <c r="E10" s="36" t="s">
        <v>33</v>
      </c>
      <c r="F10" s="36"/>
      <c r="G10" s="135">
        <f>SUM($G$9+$O$3*C10)</f>
        <v>0.15364583333333334</v>
      </c>
      <c r="H10" s="135">
        <f>SUM($H$9+$P$3*C10)</f>
        <v>0.15555555555555556</v>
      </c>
      <c r="I10" s="135">
        <f>SUM($I$9+$Q$3*C10)</f>
        <v>0.15773809523809523</v>
      </c>
      <c r="J10" s="135">
        <f>SUM($J$9+$R$3*C10)</f>
        <v>0.16025641025641024</v>
      </c>
      <c r="K10" s="135">
        <f>SUM($K$9+$S$3*C10)</f>
        <v>0.16319444444444445</v>
      </c>
      <c r="L10" s="202"/>
      <c r="M10" s="199"/>
      <c r="N10" s="199"/>
      <c r="O10" s="19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35">
        <v>3.5</v>
      </c>
      <c r="B11" s="73">
        <f>B10-A11</f>
        <v>174</v>
      </c>
      <c r="C11" s="73">
        <f>C10+A11</f>
        <v>14.5</v>
      </c>
      <c r="D11" s="43" t="s">
        <v>714</v>
      </c>
      <c r="E11" s="36" t="s">
        <v>33</v>
      </c>
      <c r="F11" s="36"/>
      <c r="G11" s="135">
        <f aca="true" t="shared" si="0" ref="G11:G50">SUM($G$9+$O$3*C11)</f>
        <v>0.16276041666666666</v>
      </c>
      <c r="H11" s="135">
        <f aca="true" t="shared" si="1" ref="H11:H50">SUM($H$9+$P$3*C11)</f>
        <v>0.16527777777777777</v>
      </c>
      <c r="I11" s="135">
        <f aca="true" t="shared" si="2" ref="I11:I50">SUM($I$9+$Q$3*C11)</f>
        <v>0.16815476190476192</v>
      </c>
      <c r="J11" s="135">
        <f aca="true" t="shared" si="3" ref="J11:J50">SUM($J$9+$R$3*C11)</f>
        <v>0.17147435897435898</v>
      </c>
      <c r="K11" s="135">
        <f aca="true" t="shared" si="4" ref="K11:K50">SUM($K$9+$S$3*C11)</f>
        <v>0.1753472222222222</v>
      </c>
      <c r="L11"/>
      <c r="M11" s="199"/>
      <c r="N11" s="199"/>
      <c r="O11" s="19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5">
        <v>4.5</v>
      </c>
      <c r="B12" s="73">
        <f>B11-A12</f>
        <v>169.5</v>
      </c>
      <c r="C12" s="73">
        <f>C11+A12</f>
        <v>19</v>
      </c>
      <c r="D12" s="43" t="s">
        <v>715</v>
      </c>
      <c r="E12" s="36" t="s">
        <v>33</v>
      </c>
      <c r="F12" s="36"/>
      <c r="G12" s="135">
        <f t="shared" si="0"/>
        <v>0.17447916666666666</v>
      </c>
      <c r="H12" s="135">
        <f t="shared" si="1"/>
        <v>0.17777777777777776</v>
      </c>
      <c r="I12" s="135">
        <f t="shared" si="2"/>
        <v>0.18154761904761904</v>
      </c>
      <c r="J12" s="135">
        <f t="shared" si="3"/>
        <v>0.1858974358974359</v>
      </c>
      <c r="K12" s="135">
        <f t="shared" si="4"/>
        <v>0.1909722222222222</v>
      </c>
      <c r="L12"/>
      <c r="M12" s="199"/>
      <c r="N12" s="199"/>
      <c r="O12" s="19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35">
        <v>4.5</v>
      </c>
      <c r="B13" s="73">
        <f>B12-A13</f>
        <v>165</v>
      </c>
      <c r="C13" s="73">
        <f>C12+A13</f>
        <v>23.5</v>
      </c>
      <c r="D13" s="43" t="s">
        <v>716</v>
      </c>
      <c r="E13" s="36" t="s">
        <v>33</v>
      </c>
      <c r="F13" s="36"/>
      <c r="G13" s="135">
        <f t="shared" si="0"/>
        <v>0.18619791666666666</v>
      </c>
      <c r="H13" s="135">
        <f t="shared" si="1"/>
        <v>0.19027777777777777</v>
      </c>
      <c r="I13" s="135">
        <f t="shared" si="2"/>
        <v>0.1949404761904762</v>
      </c>
      <c r="J13" s="135">
        <f t="shared" si="3"/>
        <v>0.20032051282051283</v>
      </c>
      <c r="K13" s="135">
        <f t="shared" si="4"/>
        <v>0.2065972222222222</v>
      </c>
      <c r="L13"/>
      <c r="M13" s="199"/>
      <c r="N13" s="199"/>
      <c r="O13" s="19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5" s="203" customFormat="1" ht="13.5" customHeight="1">
      <c r="A14" s="35">
        <v>4.5</v>
      </c>
      <c r="B14" s="73">
        <f>B13-A14</f>
        <v>160.5</v>
      </c>
      <c r="C14" s="73">
        <f>C13+A14</f>
        <v>28</v>
      </c>
      <c r="D14" s="54" t="s">
        <v>717</v>
      </c>
      <c r="E14" s="45" t="s">
        <v>718</v>
      </c>
      <c r="F14" s="36"/>
      <c r="G14" s="135">
        <f t="shared" si="0"/>
        <v>0.19791666666666666</v>
      </c>
      <c r="H14" s="135">
        <f t="shared" si="1"/>
        <v>0.20277777777777778</v>
      </c>
      <c r="I14" s="135">
        <f t="shared" si="2"/>
        <v>0.20833333333333331</v>
      </c>
      <c r="J14" s="135">
        <f t="shared" si="3"/>
        <v>0.21474358974358976</v>
      </c>
      <c r="K14" s="135">
        <f t="shared" si="4"/>
        <v>0.2222222222222222</v>
      </c>
      <c r="M14" s="131"/>
      <c r="N14" s="131"/>
      <c r="O14" s="131"/>
    </row>
    <row r="15" spans="1:15" s="203" customFormat="1" ht="13.5" customHeight="1">
      <c r="A15" s="35">
        <v>4</v>
      </c>
      <c r="B15" s="73">
        <f aca="true" t="shared" si="5" ref="B15:B33">B14-A15</f>
        <v>156.5</v>
      </c>
      <c r="C15" s="73">
        <f aca="true" t="shared" si="6" ref="C15:C33">C14+A15</f>
        <v>32</v>
      </c>
      <c r="D15" s="54" t="s">
        <v>719</v>
      </c>
      <c r="E15" s="45" t="s">
        <v>718</v>
      </c>
      <c r="F15" s="36"/>
      <c r="G15" s="135">
        <f t="shared" si="0"/>
        <v>0.20833333333333331</v>
      </c>
      <c r="H15" s="135">
        <f t="shared" si="1"/>
        <v>0.21388888888888888</v>
      </c>
      <c r="I15" s="135">
        <f t="shared" si="2"/>
        <v>0.22023809523809523</v>
      </c>
      <c r="J15" s="135">
        <f t="shared" si="3"/>
        <v>0.22756410256410256</v>
      </c>
      <c r="K15" s="135">
        <f t="shared" si="4"/>
        <v>0.2361111111111111</v>
      </c>
      <c r="M15" s="131"/>
      <c r="N15" s="131"/>
      <c r="O15" s="131"/>
    </row>
    <row r="16" spans="1:15" s="203" customFormat="1" ht="13.5" customHeight="1">
      <c r="A16" s="35">
        <v>6</v>
      </c>
      <c r="B16" s="73">
        <f t="shared" si="5"/>
        <v>150.5</v>
      </c>
      <c r="C16" s="73">
        <f t="shared" si="6"/>
        <v>38</v>
      </c>
      <c r="D16" s="44" t="s">
        <v>720</v>
      </c>
      <c r="E16" s="36" t="s">
        <v>721</v>
      </c>
      <c r="F16" s="36"/>
      <c r="G16" s="135">
        <f t="shared" si="0"/>
        <v>0.22395833333333331</v>
      </c>
      <c r="H16" s="135">
        <f t="shared" si="1"/>
        <v>0.23055555555555554</v>
      </c>
      <c r="I16" s="135">
        <f t="shared" si="2"/>
        <v>0.23809523809523808</v>
      </c>
      <c r="J16" s="135">
        <f t="shared" si="3"/>
        <v>0.2467948717948718</v>
      </c>
      <c r="K16" s="135">
        <f t="shared" si="4"/>
        <v>0.2569444444444444</v>
      </c>
      <c r="M16" s="131"/>
      <c r="N16" s="131"/>
      <c r="O16" s="131"/>
    </row>
    <row r="17" spans="1:15" s="203" customFormat="1" ht="13.5" customHeight="1">
      <c r="A17" s="35">
        <v>1</v>
      </c>
      <c r="B17" s="73">
        <f t="shared" si="5"/>
        <v>149.5</v>
      </c>
      <c r="C17" s="73">
        <f t="shared" si="6"/>
        <v>39</v>
      </c>
      <c r="D17" s="41" t="s">
        <v>722</v>
      </c>
      <c r="E17" s="45" t="s">
        <v>721</v>
      </c>
      <c r="F17" s="36"/>
      <c r="G17" s="135">
        <f t="shared" si="0"/>
        <v>0.2265625</v>
      </c>
      <c r="H17" s="135">
        <f t="shared" si="1"/>
        <v>0.23333333333333334</v>
      </c>
      <c r="I17" s="135">
        <f t="shared" si="2"/>
        <v>0.24107142857142855</v>
      </c>
      <c r="J17" s="135">
        <f t="shared" si="3"/>
        <v>0.25</v>
      </c>
      <c r="K17" s="135">
        <f t="shared" si="4"/>
        <v>0.26041666666666663</v>
      </c>
      <c r="M17" s="131"/>
      <c r="N17" s="131"/>
      <c r="O17" s="131"/>
    </row>
    <row r="18" spans="1:15" s="203" customFormat="1" ht="13.5" customHeight="1">
      <c r="A18" s="35">
        <v>2</v>
      </c>
      <c r="B18" s="73">
        <f t="shared" si="5"/>
        <v>147.5</v>
      </c>
      <c r="C18" s="73">
        <f t="shared" si="6"/>
        <v>41</v>
      </c>
      <c r="D18" s="43" t="s">
        <v>723</v>
      </c>
      <c r="E18" s="36" t="s">
        <v>721</v>
      </c>
      <c r="F18" s="36"/>
      <c r="G18" s="135">
        <f t="shared" si="0"/>
        <v>0.23177083333333331</v>
      </c>
      <c r="H18" s="135">
        <f t="shared" si="1"/>
        <v>0.23888888888888887</v>
      </c>
      <c r="I18" s="135">
        <f t="shared" si="2"/>
        <v>0.24702380952380953</v>
      </c>
      <c r="J18" s="135">
        <f t="shared" si="3"/>
        <v>0.2564102564102564</v>
      </c>
      <c r="K18" s="135">
        <f t="shared" si="4"/>
        <v>0.2673611111111111</v>
      </c>
      <c r="M18" s="131"/>
      <c r="N18" s="131"/>
      <c r="O18" s="131"/>
    </row>
    <row r="19" spans="1:15" s="203" customFormat="1" ht="13.5" customHeight="1">
      <c r="A19" s="35">
        <v>8.5</v>
      </c>
      <c r="B19" s="73">
        <f t="shared" si="5"/>
        <v>139</v>
      </c>
      <c r="C19" s="73">
        <f t="shared" si="6"/>
        <v>49.5</v>
      </c>
      <c r="D19" s="43" t="s">
        <v>724</v>
      </c>
      <c r="E19" s="36" t="s">
        <v>721</v>
      </c>
      <c r="F19" s="36"/>
      <c r="G19" s="135">
        <f t="shared" si="0"/>
        <v>0.25390625</v>
      </c>
      <c r="H19" s="135">
        <f t="shared" si="1"/>
        <v>0.26249999999999996</v>
      </c>
      <c r="I19" s="135">
        <f t="shared" si="2"/>
        <v>0.2723214285714286</v>
      </c>
      <c r="J19" s="135">
        <f t="shared" si="3"/>
        <v>0.28365384615384615</v>
      </c>
      <c r="K19" s="135">
        <f t="shared" si="4"/>
        <v>0.296875</v>
      </c>
      <c r="M19" s="131"/>
      <c r="N19" s="131"/>
      <c r="O19" s="131"/>
    </row>
    <row r="20" spans="1:15" s="203" customFormat="1" ht="13.5" customHeight="1">
      <c r="A20" s="73">
        <v>2.5</v>
      </c>
      <c r="B20" s="73">
        <f t="shared" si="5"/>
        <v>136.5</v>
      </c>
      <c r="C20" s="73">
        <f t="shared" si="6"/>
        <v>52</v>
      </c>
      <c r="D20" s="74" t="s">
        <v>725</v>
      </c>
      <c r="E20" s="36" t="s">
        <v>721</v>
      </c>
      <c r="F20" s="36"/>
      <c r="G20" s="135">
        <f t="shared" si="0"/>
        <v>0.26041666666666663</v>
      </c>
      <c r="H20" s="135">
        <f t="shared" si="1"/>
        <v>0.26944444444444443</v>
      </c>
      <c r="I20" s="135">
        <f t="shared" si="2"/>
        <v>0.27976190476190477</v>
      </c>
      <c r="J20" s="135">
        <f t="shared" si="3"/>
        <v>0.29166666666666663</v>
      </c>
      <c r="K20" s="135">
        <f t="shared" si="4"/>
        <v>0.3055555555555556</v>
      </c>
      <c r="M20" s="131"/>
      <c r="N20" s="131"/>
      <c r="O20" s="131"/>
    </row>
    <row r="21" spans="1:15" s="203" customFormat="1" ht="13.5" customHeight="1">
      <c r="A21" s="35">
        <v>9.5</v>
      </c>
      <c r="B21" s="73">
        <f t="shared" si="5"/>
        <v>127</v>
      </c>
      <c r="C21" s="73">
        <f t="shared" si="6"/>
        <v>61.5</v>
      </c>
      <c r="D21" s="43" t="s">
        <v>726</v>
      </c>
      <c r="E21" s="36" t="s">
        <v>511</v>
      </c>
      <c r="F21" s="36"/>
      <c r="G21" s="135">
        <f t="shared" si="0"/>
        <v>0.28515625</v>
      </c>
      <c r="H21" s="135">
        <f t="shared" si="1"/>
        <v>0.2958333333333333</v>
      </c>
      <c r="I21" s="135">
        <f t="shared" si="2"/>
        <v>0.3080357142857143</v>
      </c>
      <c r="J21" s="135">
        <f t="shared" si="3"/>
        <v>0.3221153846153846</v>
      </c>
      <c r="K21" s="135">
        <f t="shared" si="4"/>
        <v>0.33854166666666663</v>
      </c>
      <c r="M21" s="131"/>
      <c r="N21" s="131"/>
      <c r="O21" s="131"/>
    </row>
    <row r="22" spans="1:15" s="203" customFormat="1" ht="13.5" customHeight="1">
      <c r="A22" s="35">
        <v>12</v>
      </c>
      <c r="B22" s="73">
        <f t="shared" si="5"/>
        <v>115</v>
      </c>
      <c r="C22" s="73">
        <f t="shared" si="6"/>
        <v>73.5</v>
      </c>
      <c r="D22" s="43" t="s">
        <v>727</v>
      </c>
      <c r="E22" s="36" t="s">
        <v>511</v>
      </c>
      <c r="F22" s="36"/>
      <c r="G22" s="135">
        <f t="shared" si="0"/>
        <v>0.31640625</v>
      </c>
      <c r="H22" s="135">
        <f t="shared" si="1"/>
        <v>0.3291666666666666</v>
      </c>
      <c r="I22" s="135">
        <f t="shared" si="2"/>
        <v>0.34375</v>
      </c>
      <c r="J22" s="135">
        <f t="shared" si="3"/>
        <v>0.3605769230769231</v>
      </c>
      <c r="K22" s="135">
        <f t="shared" si="4"/>
        <v>0.3802083333333333</v>
      </c>
      <c r="M22" s="131"/>
      <c r="N22" s="131"/>
      <c r="O22" s="131"/>
    </row>
    <row r="23" spans="1:15" s="203" customFormat="1" ht="13.5" customHeight="1">
      <c r="A23" s="35">
        <v>3</v>
      </c>
      <c r="B23" s="73">
        <f t="shared" si="5"/>
        <v>112</v>
      </c>
      <c r="C23" s="73">
        <f t="shared" si="6"/>
        <v>76.5</v>
      </c>
      <c r="D23" s="43" t="s">
        <v>728</v>
      </c>
      <c r="E23" s="36" t="s">
        <v>729</v>
      </c>
      <c r="F23" s="36">
        <v>170</v>
      </c>
      <c r="G23" s="135">
        <f t="shared" si="0"/>
        <v>0.32421875</v>
      </c>
      <c r="H23" s="135">
        <f t="shared" si="1"/>
        <v>0.33749999999999997</v>
      </c>
      <c r="I23" s="135">
        <f t="shared" si="2"/>
        <v>0.3526785714285714</v>
      </c>
      <c r="J23" s="135">
        <f t="shared" si="3"/>
        <v>0.3701923076923077</v>
      </c>
      <c r="K23" s="135">
        <f t="shared" si="4"/>
        <v>0.390625</v>
      </c>
      <c r="M23" s="131"/>
      <c r="N23" s="131"/>
      <c r="O23" s="131"/>
    </row>
    <row r="24" spans="1:15" s="203" customFormat="1" ht="13.5" customHeight="1">
      <c r="A24" s="35">
        <v>6</v>
      </c>
      <c r="B24" s="73">
        <f t="shared" si="5"/>
        <v>106</v>
      </c>
      <c r="C24" s="73">
        <f t="shared" si="6"/>
        <v>82.5</v>
      </c>
      <c r="D24" s="44" t="s">
        <v>730</v>
      </c>
      <c r="E24" s="36" t="s">
        <v>729</v>
      </c>
      <c r="F24" s="36"/>
      <c r="G24" s="135">
        <f t="shared" si="0"/>
        <v>0.33984375</v>
      </c>
      <c r="H24" s="135">
        <f t="shared" si="1"/>
        <v>0.35416666666666663</v>
      </c>
      <c r="I24" s="135">
        <f t="shared" si="2"/>
        <v>0.3705357142857143</v>
      </c>
      <c r="J24" s="135">
        <f t="shared" si="3"/>
        <v>0.3894230769230769</v>
      </c>
      <c r="K24" s="135">
        <f t="shared" si="4"/>
        <v>0.4114583333333333</v>
      </c>
      <c r="M24" s="131"/>
      <c r="N24" s="131"/>
      <c r="O24" s="131"/>
    </row>
    <row r="25" spans="1:15" s="203" customFormat="1" ht="13.5" customHeight="1">
      <c r="A25" s="35">
        <v>4.5</v>
      </c>
      <c r="B25" s="73">
        <f t="shared" si="5"/>
        <v>101.5</v>
      </c>
      <c r="C25" s="73">
        <f t="shared" si="6"/>
        <v>87</v>
      </c>
      <c r="D25" s="44" t="s">
        <v>731</v>
      </c>
      <c r="E25" s="45" t="s">
        <v>459</v>
      </c>
      <c r="F25" s="36"/>
      <c r="G25" s="135">
        <f t="shared" si="0"/>
        <v>0.3515625</v>
      </c>
      <c r="H25" s="135">
        <f t="shared" si="1"/>
        <v>0.36666666666666664</v>
      </c>
      <c r="I25" s="135">
        <f t="shared" si="2"/>
        <v>0.3839285714285714</v>
      </c>
      <c r="J25" s="135">
        <f t="shared" si="3"/>
        <v>0.40384615384615385</v>
      </c>
      <c r="K25" s="135">
        <f t="shared" si="4"/>
        <v>0.4270833333333333</v>
      </c>
      <c r="M25" s="131"/>
      <c r="N25" s="131"/>
      <c r="O25" s="131"/>
    </row>
    <row r="26" spans="1:15" s="203" customFormat="1" ht="13.5" customHeight="1">
      <c r="A26" s="35">
        <v>0.5</v>
      </c>
      <c r="B26" s="73">
        <f t="shared" si="5"/>
        <v>101</v>
      </c>
      <c r="C26" s="73">
        <f t="shared" si="6"/>
        <v>87.5</v>
      </c>
      <c r="D26" s="44" t="s">
        <v>732</v>
      </c>
      <c r="E26" s="45" t="s">
        <v>729</v>
      </c>
      <c r="F26" s="36"/>
      <c r="G26" s="135">
        <f t="shared" si="0"/>
        <v>0.3528645833333333</v>
      </c>
      <c r="H26" s="135">
        <f t="shared" si="1"/>
        <v>0.3680555555555555</v>
      </c>
      <c r="I26" s="135">
        <f t="shared" si="2"/>
        <v>0.38541666666666663</v>
      </c>
      <c r="J26" s="135">
        <f t="shared" si="3"/>
        <v>0.40544871794871795</v>
      </c>
      <c r="K26" s="135">
        <f t="shared" si="4"/>
        <v>0.4288194444444444</v>
      </c>
      <c r="M26" s="131"/>
      <c r="N26" s="131"/>
      <c r="O26" s="131"/>
    </row>
    <row r="27" spans="1:15" s="203" customFormat="1" ht="13.5" customHeight="1">
      <c r="A27" s="35">
        <v>1</v>
      </c>
      <c r="B27" s="73">
        <f t="shared" si="5"/>
        <v>100</v>
      </c>
      <c r="C27" s="73">
        <f t="shared" si="6"/>
        <v>88.5</v>
      </c>
      <c r="D27" s="43" t="s">
        <v>733</v>
      </c>
      <c r="E27" s="45" t="s">
        <v>729</v>
      </c>
      <c r="F27" s="36"/>
      <c r="G27" s="135">
        <f t="shared" si="0"/>
        <v>0.35546875</v>
      </c>
      <c r="H27" s="135">
        <f t="shared" si="1"/>
        <v>0.3708333333333333</v>
      </c>
      <c r="I27" s="135">
        <f t="shared" si="2"/>
        <v>0.38839285714285715</v>
      </c>
      <c r="J27" s="135">
        <f t="shared" si="3"/>
        <v>0.40865384615384615</v>
      </c>
      <c r="K27" s="135">
        <f t="shared" si="4"/>
        <v>0.43229166666666663</v>
      </c>
      <c r="M27" s="131"/>
      <c r="N27" s="131"/>
      <c r="O27" s="131"/>
    </row>
    <row r="28" spans="1:15" s="203" customFormat="1" ht="13.5" customHeight="1">
      <c r="A28" s="35">
        <v>1</v>
      </c>
      <c r="B28" s="73">
        <f t="shared" si="5"/>
        <v>99</v>
      </c>
      <c r="C28" s="73">
        <f t="shared" si="6"/>
        <v>89.5</v>
      </c>
      <c r="D28" s="44" t="s">
        <v>734</v>
      </c>
      <c r="E28" s="45" t="s">
        <v>729</v>
      </c>
      <c r="F28" s="36"/>
      <c r="G28" s="135">
        <f t="shared" si="0"/>
        <v>0.35807291666666663</v>
      </c>
      <c r="H28" s="135">
        <f t="shared" si="1"/>
        <v>0.3736111111111111</v>
      </c>
      <c r="I28" s="135">
        <f t="shared" si="2"/>
        <v>0.3913690476190476</v>
      </c>
      <c r="J28" s="135">
        <f t="shared" si="3"/>
        <v>0.41185897435897434</v>
      </c>
      <c r="K28" s="135">
        <f t="shared" si="4"/>
        <v>0.4357638888888889</v>
      </c>
      <c r="M28" s="131"/>
      <c r="N28" s="131"/>
      <c r="O28" s="131"/>
    </row>
    <row r="29" spans="1:15" s="203" customFormat="1" ht="13.5" customHeight="1">
      <c r="A29" s="35">
        <v>1.5</v>
      </c>
      <c r="B29" s="73">
        <f t="shared" si="5"/>
        <v>97.5</v>
      </c>
      <c r="C29" s="73">
        <f t="shared" si="6"/>
        <v>91</v>
      </c>
      <c r="D29" s="44" t="s">
        <v>735</v>
      </c>
      <c r="E29" s="45" t="s">
        <v>736</v>
      </c>
      <c r="F29" s="36"/>
      <c r="G29" s="135">
        <f t="shared" si="0"/>
        <v>0.36197916666666663</v>
      </c>
      <c r="H29" s="135">
        <f t="shared" si="1"/>
        <v>0.37777777777777777</v>
      </c>
      <c r="I29" s="135">
        <f t="shared" si="2"/>
        <v>0.3958333333333333</v>
      </c>
      <c r="J29" s="135">
        <f t="shared" si="3"/>
        <v>0.41666666666666663</v>
      </c>
      <c r="K29" s="135">
        <f t="shared" si="4"/>
        <v>0.4409722222222222</v>
      </c>
      <c r="M29" s="131"/>
      <c r="N29" s="131"/>
      <c r="O29" s="131"/>
    </row>
    <row r="30" spans="1:15" s="203" customFormat="1" ht="13.5" customHeight="1">
      <c r="A30" s="35">
        <v>2</v>
      </c>
      <c r="B30" s="73">
        <f t="shared" si="5"/>
        <v>95.5</v>
      </c>
      <c r="C30" s="73">
        <f t="shared" si="6"/>
        <v>93</v>
      </c>
      <c r="D30" s="43" t="s">
        <v>737</v>
      </c>
      <c r="E30" s="36" t="s">
        <v>738</v>
      </c>
      <c r="F30" s="36"/>
      <c r="G30" s="135">
        <f t="shared" si="0"/>
        <v>0.3671875</v>
      </c>
      <c r="H30" s="135">
        <f t="shared" si="1"/>
        <v>0.3833333333333333</v>
      </c>
      <c r="I30" s="135">
        <f t="shared" si="2"/>
        <v>0.40178571428571425</v>
      </c>
      <c r="J30" s="135">
        <f t="shared" si="3"/>
        <v>0.4230769230769231</v>
      </c>
      <c r="K30" s="135">
        <f t="shared" si="4"/>
        <v>0.44791666666666663</v>
      </c>
      <c r="M30" s="131"/>
      <c r="N30" s="131"/>
      <c r="O30" s="131"/>
    </row>
    <row r="31" spans="1:15" s="203" customFormat="1" ht="13.5" customHeight="1">
      <c r="A31" s="35">
        <v>2</v>
      </c>
      <c r="B31" s="73">
        <f t="shared" si="5"/>
        <v>93.5</v>
      </c>
      <c r="C31" s="73">
        <f t="shared" si="6"/>
        <v>95</v>
      </c>
      <c r="D31" s="44" t="s">
        <v>739</v>
      </c>
      <c r="E31" s="36" t="s">
        <v>740</v>
      </c>
      <c r="F31" s="36"/>
      <c r="G31" s="135">
        <f t="shared" si="0"/>
        <v>0.3723958333333333</v>
      </c>
      <c r="H31" s="135">
        <f t="shared" si="1"/>
        <v>0.38888888888888884</v>
      </c>
      <c r="I31" s="135">
        <f t="shared" si="2"/>
        <v>0.40773809523809523</v>
      </c>
      <c r="J31" s="135">
        <f t="shared" si="3"/>
        <v>0.42948717948717946</v>
      </c>
      <c r="K31" s="135">
        <f t="shared" si="4"/>
        <v>0.4548611111111111</v>
      </c>
      <c r="M31" s="131"/>
      <c r="N31" s="131"/>
      <c r="O31" s="131"/>
    </row>
    <row r="32" spans="1:15" s="203" customFormat="1" ht="13.5" customHeight="1">
      <c r="A32" s="35">
        <v>7.5</v>
      </c>
      <c r="B32" s="73">
        <f t="shared" si="5"/>
        <v>86</v>
      </c>
      <c r="C32" s="73">
        <f t="shared" si="6"/>
        <v>102.5</v>
      </c>
      <c r="D32" s="44" t="s">
        <v>741</v>
      </c>
      <c r="E32" s="36" t="s">
        <v>386</v>
      </c>
      <c r="F32" s="36"/>
      <c r="G32" s="135">
        <f t="shared" si="0"/>
        <v>0.3919270833333333</v>
      </c>
      <c r="H32" s="135">
        <f t="shared" si="1"/>
        <v>0.4097222222222222</v>
      </c>
      <c r="I32" s="135">
        <f t="shared" si="2"/>
        <v>0.4300595238095238</v>
      </c>
      <c r="J32" s="135">
        <f t="shared" si="3"/>
        <v>0.453525641025641</v>
      </c>
      <c r="K32" s="135">
        <f t="shared" si="4"/>
        <v>0.48090277777777773</v>
      </c>
      <c r="M32" s="131"/>
      <c r="N32" s="131"/>
      <c r="O32" s="131"/>
    </row>
    <row r="33" spans="1:15" s="203" customFormat="1" ht="13.5" customHeight="1">
      <c r="A33" s="35">
        <v>4</v>
      </c>
      <c r="B33" s="73">
        <f t="shared" si="5"/>
        <v>82</v>
      </c>
      <c r="C33" s="73">
        <f t="shared" si="6"/>
        <v>106.5</v>
      </c>
      <c r="D33" s="41" t="s">
        <v>22</v>
      </c>
      <c r="E33" s="45" t="s">
        <v>382</v>
      </c>
      <c r="F33" s="36"/>
      <c r="G33" s="135">
        <f t="shared" si="0"/>
        <v>0.40234375</v>
      </c>
      <c r="H33" s="135">
        <f t="shared" si="1"/>
        <v>0.4208333333333333</v>
      </c>
      <c r="I33" s="135">
        <f t="shared" si="2"/>
        <v>0.4419642857142857</v>
      </c>
      <c r="J33" s="135">
        <f t="shared" si="3"/>
        <v>0.46634615384615385</v>
      </c>
      <c r="K33" s="135">
        <f t="shared" si="4"/>
        <v>0.49479166666666663</v>
      </c>
      <c r="M33" s="131"/>
      <c r="N33" s="131"/>
      <c r="O33" s="131"/>
    </row>
    <row r="34" spans="1:15" s="203" customFormat="1" ht="12.75" customHeight="1" hidden="1">
      <c r="A34" s="35"/>
      <c r="B34" s="73">
        <f aca="true" t="shared" si="7" ref="B34:B50">B33-A34</f>
        <v>82</v>
      </c>
      <c r="C34" s="73">
        <f aca="true" t="shared" si="8" ref="C34:C50">C33+A34</f>
        <v>106.5</v>
      </c>
      <c r="D34" s="58"/>
      <c r="E34" s="58"/>
      <c r="F34" s="58"/>
      <c r="G34" s="135">
        <f t="shared" si="0"/>
        <v>0.40234375</v>
      </c>
      <c r="H34" s="135">
        <f t="shared" si="1"/>
        <v>0.4208333333333333</v>
      </c>
      <c r="I34" s="135">
        <f t="shared" si="2"/>
        <v>0.4419642857142857</v>
      </c>
      <c r="J34" s="135">
        <f t="shared" si="3"/>
        <v>0.46634615384615385</v>
      </c>
      <c r="K34" s="135">
        <f t="shared" si="4"/>
        <v>0.49479166666666663</v>
      </c>
      <c r="M34" s="131"/>
      <c r="N34" s="131"/>
      <c r="O34" s="131"/>
    </row>
    <row r="35" spans="1:15" s="203" customFormat="1" ht="12.75" customHeight="1" hidden="1">
      <c r="A35" s="35"/>
      <c r="B35" s="73">
        <f t="shared" si="7"/>
        <v>82</v>
      </c>
      <c r="C35" s="73">
        <f t="shared" si="8"/>
        <v>106.5</v>
      </c>
      <c r="D35" s="43"/>
      <c r="E35" s="45"/>
      <c r="F35" s="36"/>
      <c r="G35" s="135">
        <f t="shared" si="0"/>
        <v>0.40234375</v>
      </c>
      <c r="H35" s="135">
        <f t="shared" si="1"/>
        <v>0.4208333333333333</v>
      </c>
      <c r="I35" s="135">
        <f t="shared" si="2"/>
        <v>0.4419642857142857</v>
      </c>
      <c r="J35" s="135">
        <f t="shared" si="3"/>
        <v>0.46634615384615385</v>
      </c>
      <c r="K35" s="135">
        <f t="shared" si="4"/>
        <v>0.49479166666666663</v>
      </c>
      <c r="M35" s="131"/>
      <c r="N35" s="131"/>
      <c r="O35" s="131"/>
    </row>
    <row r="36" spans="1:15" s="203" customFormat="1" ht="12.75" customHeight="1" hidden="1">
      <c r="A36" s="35"/>
      <c r="B36" s="73">
        <f t="shared" si="7"/>
        <v>82</v>
      </c>
      <c r="C36" s="73">
        <f t="shared" si="8"/>
        <v>106.5</v>
      </c>
      <c r="D36" s="43"/>
      <c r="E36" s="45"/>
      <c r="F36" s="36"/>
      <c r="G36" s="135">
        <f t="shared" si="0"/>
        <v>0.40234375</v>
      </c>
      <c r="H36" s="135">
        <f t="shared" si="1"/>
        <v>0.4208333333333333</v>
      </c>
      <c r="I36" s="135">
        <f t="shared" si="2"/>
        <v>0.4419642857142857</v>
      </c>
      <c r="J36" s="135">
        <f t="shared" si="3"/>
        <v>0.46634615384615385</v>
      </c>
      <c r="K36" s="135">
        <f t="shared" si="4"/>
        <v>0.49479166666666663</v>
      </c>
      <c r="M36" s="131"/>
      <c r="N36" s="131"/>
      <c r="O36" s="131"/>
    </row>
    <row r="37" spans="1:15" s="203" customFormat="1" ht="12.75" customHeight="1" hidden="1">
      <c r="A37" s="35"/>
      <c r="B37" s="73">
        <f t="shared" si="7"/>
        <v>82</v>
      </c>
      <c r="C37" s="73">
        <f t="shared" si="8"/>
        <v>106.5</v>
      </c>
      <c r="D37" s="43"/>
      <c r="E37" s="45"/>
      <c r="F37" s="36"/>
      <c r="G37" s="135">
        <f t="shared" si="0"/>
        <v>0.40234375</v>
      </c>
      <c r="H37" s="135">
        <f t="shared" si="1"/>
        <v>0.4208333333333333</v>
      </c>
      <c r="I37" s="135">
        <f t="shared" si="2"/>
        <v>0.4419642857142857</v>
      </c>
      <c r="J37" s="135">
        <f t="shared" si="3"/>
        <v>0.46634615384615385</v>
      </c>
      <c r="K37" s="135">
        <f t="shared" si="4"/>
        <v>0.49479166666666663</v>
      </c>
      <c r="M37" s="131"/>
      <c r="N37" s="131"/>
      <c r="O37" s="131"/>
    </row>
    <row r="38" spans="1:15" s="203" customFormat="1" ht="12.75" customHeight="1" hidden="1">
      <c r="A38" s="35"/>
      <c r="B38" s="73">
        <f t="shared" si="7"/>
        <v>82</v>
      </c>
      <c r="C38" s="73">
        <f t="shared" si="8"/>
        <v>106.5</v>
      </c>
      <c r="D38" s="43"/>
      <c r="E38" s="45"/>
      <c r="F38" s="36"/>
      <c r="G38" s="135">
        <f t="shared" si="0"/>
        <v>0.40234375</v>
      </c>
      <c r="H38" s="135">
        <f t="shared" si="1"/>
        <v>0.4208333333333333</v>
      </c>
      <c r="I38" s="135">
        <f t="shared" si="2"/>
        <v>0.4419642857142857</v>
      </c>
      <c r="J38" s="135">
        <f t="shared" si="3"/>
        <v>0.46634615384615385</v>
      </c>
      <c r="K38" s="135">
        <f t="shared" si="4"/>
        <v>0.49479166666666663</v>
      </c>
      <c r="M38" s="131"/>
      <c r="N38" s="131"/>
      <c r="O38" s="131"/>
    </row>
    <row r="39" spans="1:15" s="203" customFormat="1" ht="12.75" customHeight="1" hidden="1">
      <c r="A39" s="35"/>
      <c r="B39" s="73">
        <f t="shared" si="7"/>
        <v>82</v>
      </c>
      <c r="C39" s="73">
        <f t="shared" si="8"/>
        <v>106.5</v>
      </c>
      <c r="D39" s="43"/>
      <c r="E39" s="36"/>
      <c r="F39" s="36"/>
      <c r="G39" s="135">
        <f t="shared" si="0"/>
        <v>0.40234375</v>
      </c>
      <c r="H39" s="135">
        <f t="shared" si="1"/>
        <v>0.4208333333333333</v>
      </c>
      <c r="I39" s="135">
        <f t="shared" si="2"/>
        <v>0.4419642857142857</v>
      </c>
      <c r="J39" s="135">
        <f t="shared" si="3"/>
        <v>0.46634615384615385</v>
      </c>
      <c r="K39" s="135">
        <f t="shared" si="4"/>
        <v>0.49479166666666663</v>
      </c>
      <c r="M39" s="131"/>
      <c r="N39" s="131"/>
      <c r="O39" s="131"/>
    </row>
    <row r="40" spans="1:15" s="203" customFormat="1" ht="12.75" customHeight="1" hidden="1">
      <c r="A40" s="35"/>
      <c r="B40" s="73">
        <f t="shared" si="7"/>
        <v>82</v>
      </c>
      <c r="C40" s="73">
        <f t="shared" si="8"/>
        <v>106.5</v>
      </c>
      <c r="D40" s="43"/>
      <c r="E40" s="36"/>
      <c r="F40" s="36"/>
      <c r="G40" s="135">
        <f t="shared" si="0"/>
        <v>0.40234375</v>
      </c>
      <c r="H40" s="135">
        <f t="shared" si="1"/>
        <v>0.4208333333333333</v>
      </c>
      <c r="I40" s="135">
        <f t="shared" si="2"/>
        <v>0.4419642857142857</v>
      </c>
      <c r="J40" s="135">
        <f t="shared" si="3"/>
        <v>0.46634615384615385</v>
      </c>
      <c r="K40" s="135">
        <f t="shared" si="4"/>
        <v>0.49479166666666663</v>
      </c>
      <c r="M40" s="131"/>
      <c r="N40" s="131"/>
      <c r="O40" s="131"/>
    </row>
    <row r="41" spans="1:15" s="203" customFormat="1" ht="12.75" customHeight="1" hidden="1">
      <c r="A41" s="166"/>
      <c r="B41" s="73">
        <f t="shared" si="7"/>
        <v>82</v>
      </c>
      <c r="C41" s="73">
        <f t="shared" si="8"/>
        <v>106.5</v>
      </c>
      <c r="D41" s="54"/>
      <c r="E41" s="59"/>
      <c r="F41" s="88"/>
      <c r="G41" s="135">
        <f t="shared" si="0"/>
        <v>0.40234375</v>
      </c>
      <c r="H41" s="135">
        <f t="shared" si="1"/>
        <v>0.4208333333333333</v>
      </c>
      <c r="I41" s="135">
        <f t="shared" si="2"/>
        <v>0.4419642857142857</v>
      </c>
      <c r="J41" s="135">
        <f t="shared" si="3"/>
        <v>0.46634615384615385</v>
      </c>
      <c r="K41" s="135">
        <f t="shared" si="4"/>
        <v>0.49479166666666663</v>
      </c>
      <c r="M41" s="131"/>
      <c r="N41" s="131"/>
      <c r="O41" s="131"/>
    </row>
    <row r="42" spans="1:15" s="203" customFormat="1" ht="12.75" customHeight="1" hidden="1">
      <c r="A42" s="166"/>
      <c r="B42" s="73">
        <f t="shared" si="7"/>
        <v>82</v>
      </c>
      <c r="C42" s="73">
        <f t="shared" si="8"/>
        <v>106.5</v>
      </c>
      <c r="D42" s="204"/>
      <c r="E42" s="59"/>
      <c r="F42" s="88"/>
      <c r="G42" s="135">
        <f t="shared" si="0"/>
        <v>0.40234375</v>
      </c>
      <c r="H42" s="135">
        <f t="shared" si="1"/>
        <v>0.4208333333333333</v>
      </c>
      <c r="I42" s="135">
        <f t="shared" si="2"/>
        <v>0.4419642857142857</v>
      </c>
      <c r="J42" s="135">
        <f t="shared" si="3"/>
        <v>0.46634615384615385</v>
      </c>
      <c r="K42" s="135">
        <f t="shared" si="4"/>
        <v>0.49479166666666663</v>
      </c>
      <c r="M42" s="131"/>
      <c r="N42" s="131"/>
      <c r="O42" s="131"/>
    </row>
    <row r="43" spans="1:15" s="203" customFormat="1" ht="12.75" customHeight="1" hidden="1">
      <c r="A43" s="166"/>
      <c r="B43" s="73">
        <f t="shared" si="7"/>
        <v>82</v>
      </c>
      <c r="C43" s="73">
        <f t="shared" si="8"/>
        <v>106.5</v>
      </c>
      <c r="D43" s="54"/>
      <c r="E43" s="59"/>
      <c r="F43" s="88"/>
      <c r="G43" s="135">
        <f t="shared" si="0"/>
        <v>0.40234375</v>
      </c>
      <c r="H43" s="135">
        <f t="shared" si="1"/>
        <v>0.4208333333333333</v>
      </c>
      <c r="I43" s="135">
        <f t="shared" si="2"/>
        <v>0.4419642857142857</v>
      </c>
      <c r="J43" s="135">
        <f t="shared" si="3"/>
        <v>0.46634615384615385</v>
      </c>
      <c r="K43" s="135">
        <f t="shared" si="4"/>
        <v>0.49479166666666663</v>
      </c>
      <c r="L43" s="134"/>
      <c r="M43" s="131"/>
      <c r="N43" s="131"/>
      <c r="O43" s="131"/>
    </row>
    <row r="44" spans="1:256" ht="12.75" customHeight="1" hidden="1">
      <c r="A44" s="73"/>
      <c r="B44" s="73">
        <f t="shared" si="7"/>
        <v>82</v>
      </c>
      <c r="C44" s="73">
        <f t="shared" si="8"/>
        <v>106.5</v>
      </c>
      <c r="D44" s="43"/>
      <c r="E44" s="60"/>
      <c r="F44" s="45"/>
      <c r="G44" s="135">
        <f t="shared" si="0"/>
        <v>0.40234375</v>
      </c>
      <c r="H44" s="135">
        <f t="shared" si="1"/>
        <v>0.4208333333333333</v>
      </c>
      <c r="I44" s="135">
        <f t="shared" si="2"/>
        <v>0.4419642857142857</v>
      </c>
      <c r="J44" s="135">
        <f t="shared" si="3"/>
        <v>0.46634615384615385</v>
      </c>
      <c r="K44" s="135">
        <f t="shared" si="4"/>
        <v>0.49479166666666663</v>
      </c>
      <c r="L44" s="202"/>
      <c r="M44" s="199"/>
      <c r="N44" s="199"/>
      <c r="O44" s="199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 customHeight="1" hidden="1">
      <c r="A45" s="73"/>
      <c r="B45" s="73">
        <f t="shared" si="7"/>
        <v>82</v>
      </c>
      <c r="C45" s="73">
        <f t="shared" si="8"/>
        <v>106.5</v>
      </c>
      <c r="D45" s="43"/>
      <c r="E45" s="60"/>
      <c r="F45" s="45"/>
      <c r="G45" s="135">
        <f t="shared" si="0"/>
        <v>0.40234375</v>
      </c>
      <c r="H45" s="135">
        <f t="shared" si="1"/>
        <v>0.4208333333333333</v>
      </c>
      <c r="I45" s="135">
        <f t="shared" si="2"/>
        <v>0.4419642857142857</v>
      </c>
      <c r="J45" s="135">
        <f t="shared" si="3"/>
        <v>0.46634615384615385</v>
      </c>
      <c r="K45" s="135">
        <f t="shared" si="4"/>
        <v>0.49479166666666663</v>
      </c>
      <c r="L45" s="202"/>
      <c r="M45" s="199"/>
      <c r="N45" s="199"/>
      <c r="O45" s="199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 customHeight="1" hidden="1">
      <c r="A46" s="73"/>
      <c r="B46" s="73">
        <f t="shared" si="7"/>
        <v>82</v>
      </c>
      <c r="C46" s="73">
        <f t="shared" si="8"/>
        <v>106.5</v>
      </c>
      <c r="D46" s="43"/>
      <c r="E46" s="60"/>
      <c r="F46" s="45"/>
      <c r="G46" s="135">
        <f t="shared" si="0"/>
        <v>0.40234375</v>
      </c>
      <c r="H46" s="135">
        <f t="shared" si="1"/>
        <v>0.4208333333333333</v>
      </c>
      <c r="I46" s="135">
        <f t="shared" si="2"/>
        <v>0.4419642857142857</v>
      </c>
      <c r="J46" s="135">
        <f t="shared" si="3"/>
        <v>0.46634615384615385</v>
      </c>
      <c r="K46" s="135">
        <f t="shared" si="4"/>
        <v>0.49479166666666663</v>
      </c>
      <c r="L46" s="202"/>
      <c r="M46" s="199"/>
      <c r="N46" s="199"/>
      <c r="O46" s="199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 hidden="1">
      <c r="A47" s="73"/>
      <c r="B47" s="73">
        <f t="shared" si="7"/>
        <v>82</v>
      </c>
      <c r="C47" s="73">
        <f t="shared" si="8"/>
        <v>106.5</v>
      </c>
      <c r="D47" s="43"/>
      <c r="E47" s="60"/>
      <c r="F47" s="45"/>
      <c r="G47" s="135">
        <f t="shared" si="0"/>
        <v>0.40234375</v>
      </c>
      <c r="H47" s="135">
        <f t="shared" si="1"/>
        <v>0.4208333333333333</v>
      </c>
      <c r="I47" s="135">
        <f t="shared" si="2"/>
        <v>0.4419642857142857</v>
      </c>
      <c r="J47" s="135">
        <f t="shared" si="3"/>
        <v>0.46634615384615385</v>
      </c>
      <c r="K47" s="135">
        <f t="shared" si="4"/>
        <v>0.49479166666666663</v>
      </c>
      <c r="L47" s="202"/>
      <c r="M47" s="199"/>
      <c r="N47" s="199"/>
      <c r="O47" s="199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 hidden="1">
      <c r="A48" s="73"/>
      <c r="B48" s="73">
        <f t="shared" si="7"/>
        <v>82</v>
      </c>
      <c r="C48" s="73">
        <f t="shared" si="8"/>
        <v>106.5</v>
      </c>
      <c r="D48" s="43"/>
      <c r="E48" s="60"/>
      <c r="F48" s="45"/>
      <c r="G48" s="135">
        <f t="shared" si="0"/>
        <v>0.40234375</v>
      </c>
      <c r="H48" s="135">
        <f t="shared" si="1"/>
        <v>0.4208333333333333</v>
      </c>
      <c r="I48" s="135">
        <f t="shared" si="2"/>
        <v>0.4419642857142857</v>
      </c>
      <c r="J48" s="135">
        <f t="shared" si="3"/>
        <v>0.46634615384615385</v>
      </c>
      <c r="K48" s="135">
        <f t="shared" si="4"/>
        <v>0.49479166666666663</v>
      </c>
      <c r="L48" s="202"/>
      <c r="M48" s="199"/>
      <c r="N48" s="199"/>
      <c r="O48" s="199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 hidden="1">
      <c r="A49" s="73"/>
      <c r="B49" s="73">
        <f t="shared" si="7"/>
        <v>82</v>
      </c>
      <c r="C49" s="73">
        <f t="shared" si="8"/>
        <v>106.5</v>
      </c>
      <c r="D49" s="43"/>
      <c r="E49" s="60"/>
      <c r="F49" s="45"/>
      <c r="G49" s="135">
        <f t="shared" si="0"/>
        <v>0.40234375</v>
      </c>
      <c r="H49" s="135">
        <f t="shared" si="1"/>
        <v>0.4208333333333333</v>
      </c>
      <c r="I49" s="135">
        <f t="shared" si="2"/>
        <v>0.4419642857142857</v>
      </c>
      <c r="J49" s="135">
        <f t="shared" si="3"/>
        <v>0.46634615384615385</v>
      </c>
      <c r="K49" s="135">
        <f t="shared" si="4"/>
        <v>0.49479166666666663</v>
      </c>
      <c r="L49" s="202"/>
      <c r="M49" s="199"/>
      <c r="N49" s="199"/>
      <c r="O49" s="19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73">
        <v>6</v>
      </c>
      <c r="B50" s="73">
        <f t="shared" si="7"/>
        <v>76</v>
      </c>
      <c r="C50" s="73">
        <f t="shared" si="8"/>
        <v>112.5</v>
      </c>
      <c r="D50" s="62" t="s">
        <v>742</v>
      </c>
      <c r="E50" s="36"/>
      <c r="F50" s="36">
        <v>142</v>
      </c>
      <c r="G50" s="135">
        <f t="shared" si="0"/>
        <v>0.41796875</v>
      </c>
      <c r="H50" s="135">
        <f t="shared" si="1"/>
        <v>0.43749999999999994</v>
      </c>
      <c r="I50" s="135">
        <f t="shared" si="2"/>
        <v>0.45982142857142855</v>
      </c>
      <c r="J50" s="135">
        <f t="shared" si="3"/>
        <v>0.4855769230769231</v>
      </c>
      <c r="K50" s="135">
        <f t="shared" si="4"/>
        <v>0.515625</v>
      </c>
      <c r="L50" s="202"/>
      <c r="M50" s="199"/>
      <c r="N50" s="199"/>
      <c r="O50" s="19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5" s="209" customFormat="1" ht="13.5" customHeight="1">
      <c r="A51" s="46"/>
      <c r="B51" s="46"/>
      <c r="C51" s="46"/>
      <c r="D51" s="205" t="s">
        <v>51</v>
      </c>
      <c r="E51" s="118"/>
      <c r="F51" s="49"/>
      <c r="G51" s="49"/>
      <c r="H51" s="49"/>
      <c r="I51" s="49"/>
      <c r="J51" s="49"/>
      <c r="K51" s="206"/>
      <c r="L51" s="207"/>
      <c r="M51" s="208"/>
      <c r="N51" s="208"/>
      <c r="O51" s="208"/>
    </row>
    <row r="52" spans="1:256" ht="13.5" customHeight="1">
      <c r="A52" s="35">
        <v>0</v>
      </c>
      <c r="B52" s="73">
        <f>B50</f>
        <v>76</v>
      </c>
      <c r="C52" s="73">
        <f>C50</f>
        <v>112.5</v>
      </c>
      <c r="D52" s="62" t="s">
        <v>742</v>
      </c>
      <c r="E52" s="45" t="s">
        <v>743</v>
      </c>
      <c r="F52" s="36"/>
      <c r="G52" s="201">
        <f>$L$6</f>
        <v>0.4791666666666667</v>
      </c>
      <c r="H52" s="201">
        <f>$L$6</f>
        <v>0.4791666666666667</v>
      </c>
      <c r="I52" s="201">
        <f>$L$6</f>
        <v>0.4791666666666667</v>
      </c>
      <c r="J52" s="201">
        <f>$M$6</f>
        <v>0.4791666666666667</v>
      </c>
      <c r="K52" s="201">
        <f>$M$6</f>
        <v>0.4791666666666667</v>
      </c>
      <c r="L52" s="210">
        <f>A52</f>
        <v>0</v>
      </c>
      <c r="M52" s="199"/>
      <c r="N52" s="199"/>
      <c r="O52" s="19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>
      <c r="A53" s="35">
        <v>4</v>
      </c>
      <c r="B53" s="166">
        <f>B52-A53</f>
        <v>72</v>
      </c>
      <c r="C53" s="166">
        <f>C52+A53</f>
        <v>116.5</v>
      </c>
      <c r="D53" s="44" t="s">
        <v>744</v>
      </c>
      <c r="E53" s="45" t="s">
        <v>743</v>
      </c>
      <c r="F53" s="36"/>
      <c r="G53" s="135">
        <f>SUM($G$52+$O$3*L53)</f>
        <v>0.48958333333333337</v>
      </c>
      <c r="H53" s="135">
        <f>SUM($H$52+$P$3*L53)</f>
        <v>0.4902777777777778</v>
      </c>
      <c r="I53" s="135">
        <f>SUM($I$52+$Q$3*L53)</f>
        <v>0.4910714285714286</v>
      </c>
      <c r="J53" s="135">
        <f>SUM($J$52+$R$3*L53)</f>
        <v>0.4919871794871795</v>
      </c>
      <c r="K53" s="135">
        <f>SUM($K$52+$S$3*L53)</f>
        <v>0.4930555555555556</v>
      </c>
      <c r="L53" s="194">
        <f>L52+A53</f>
        <v>4</v>
      </c>
      <c r="M53" s="199"/>
      <c r="N53" s="199"/>
      <c r="O53" s="19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 customHeight="1">
      <c r="A54" s="35">
        <v>7.5</v>
      </c>
      <c r="B54" s="166">
        <f>B53-A54</f>
        <v>64.5</v>
      </c>
      <c r="C54" s="166">
        <f>C53+A54</f>
        <v>124</v>
      </c>
      <c r="D54" s="44" t="s">
        <v>745</v>
      </c>
      <c r="E54" s="45" t="s">
        <v>743</v>
      </c>
      <c r="F54" s="36"/>
      <c r="G54" s="135">
        <f aca="true" t="shared" si="9" ref="G54:G80">SUM($G$52+$O$3*L54)</f>
        <v>0.5091145833333334</v>
      </c>
      <c r="H54" s="135">
        <f aca="true" t="shared" si="10" ref="H54:H80">SUM($H$52+$P$3*L54)</f>
        <v>0.5111111111111111</v>
      </c>
      <c r="I54" s="135">
        <f aca="true" t="shared" si="11" ref="I54:I80">SUM($I$52+$Q$3*L54)</f>
        <v>0.5133928571428572</v>
      </c>
      <c r="J54" s="135">
        <f aca="true" t="shared" si="12" ref="J54:J80">SUM($J$52+$R$3*L54)</f>
        <v>0.5160256410256411</v>
      </c>
      <c r="K54" s="135">
        <f aca="true" t="shared" si="13" ref="K54:K80">SUM($K$52+$S$3*L54)</f>
        <v>0.5190972222222222</v>
      </c>
      <c r="L54" s="194">
        <f aca="true" t="shared" si="14" ref="L54:L80">L53+A54</f>
        <v>11.5</v>
      </c>
      <c r="M54" s="199"/>
      <c r="N54" s="199"/>
      <c r="O54" s="19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 customHeight="1">
      <c r="A55" s="35">
        <v>3.5</v>
      </c>
      <c r="B55" s="166">
        <f>B54-A55</f>
        <v>61</v>
      </c>
      <c r="C55" s="166">
        <f>C54+A55</f>
        <v>127.5</v>
      </c>
      <c r="D55" s="44" t="s">
        <v>746</v>
      </c>
      <c r="E55" s="45" t="s">
        <v>743</v>
      </c>
      <c r="F55" s="36"/>
      <c r="G55" s="135">
        <f t="shared" si="9"/>
        <v>0.5182291666666667</v>
      </c>
      <c r="H55" s="135">
        <f t="shared" si="10"/>
        <v>0.5208333333333334</v>
      </c>
      <c r="I55" s="135">
        <f t="shared" si="11"/>
        <v>0.5238095238095238</v>
      </c>
      <c r="J55" s="135">
        <f t="shared" si="12"/>
        <v>0.5272435897435898</v>
      </c>
      <c r="K55" s="135">
        <f t="shared" si="13"/>
        <v>0.53125</v>
      </c>
      <c r="L55" s="194">
        <f t="shared" si="14"/>
        <v>15</v>
      </c>
      <c r="M55" s="199"/>
      <c r="N55" s="199"/>
      <c r="O55" s="19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 customHeight="1">
      <c r="A56" s="35">
        <v>2</v>
      </c>
      <c r="B56" s="166">
        <f>B55-A56</f>
        <v>59</v>
      </c>
      <c r="C56" s="166">
        <f>C55+A56</f>
        <v>129.5</v>
      </c>
      <c r="D56" s="44" t="s">
        <v>747</v>
      </c>
      <c r="E56" s="45" t="s">
        <v>38</v>
      </c>
      <c r="F56" s="36"/>
      <c r="G56" s="135">
        <f t="shared" si="9"/>
        <v>0.5234375</v>
      </c>
      <c r="H56" s="135">
        <f t="shared" si="10"/>
        <v>0.5263888888888889</v>
      </c>
      <c r="I56" s="135">
        <f t="shared" si="11"/>
        <v>0.5297619047619048</v>
      </c>
      <c r="J56" s="135">
        <f t="shared" si="12"/>
        <v>0.5336538461538461</v>
      </c>
      <c r="K56" s="135">
        <f t="shared" si="13"/>
        <v>0.5381944444444444</v>
      </c>
      <c r="L56" s="194">
        <f t="shared" si="14"/>
        <v>17</v>
      </c>
      <c r="M56" s="199"/>
      <c r="N56" s="199"/>
      <c r="O56" s="19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 customHeight="1">
      <c r="A57" s="35">
        <v>7.5</v>
      </c>
      <c r="B57" s="166">
        <f aca="true" t="shared" si="15" ref="B57:B80">B56-A57</f>
        <v>51.5</v>
      </c>
      <c r="C57" s="166">
        <f aca="true" t="shared" si="16" ref="C57:C80">C56+A57</f>
        <v>137</v>
      </c>
      <c r="D57" s="43" t="s">
        <v>748</v>
      </c>
      <c r="E57" s="45" t="s">
        <v>749</v>
      </c>
      <c r="F57" s="36"/>
      <c r="G57" s="135">
        <f t="shared" si="9"/>
        <v>0.54296875</v>
      </c>
      <c r="H57" s="135">
        <f t="shared" si="10"/>
        <v>0.5472222222222223</v>
      </c>
      <c r="I57" s="135">
        <f t="shared" si="11"/>
        <v>0.5520833333333334</v>
      </c>
      <c r="J57" s="135">
        <f t="shared" si="12"/>
        <v>0.5576923076923077</v>
      </c>
      <c r="K57" s="135">
        <f t="shared" si="13"/>
        <v>0.5642361111111112</v>
      </c>
      <c r="L57" s="194">
        <f t="shared" si="14"/>
        <v>24.5</v>
      </c>
      <c r="M57" s="199"/>
      <c r="N57" s="199"/>
      <c r="O57" s="19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 customHeight="1">
      <c r="A58" s="35">
        <v>5</v>
      </c>
      <c r="B58" s="166">
        <f t="shared" si="15"/>
        <v>46.5</v>
      </c>
      <c r="C58" s="166">
        <f t="shared" si="16"/>
        <v>142</v>
      </c>
      <c r="D58" s="41" t="s">
        <v>722</v>
      </c>
      <c r="E58" s="45" t="s">
        <v>171</v>
      </c>
      <c r="F58" s="36"/>
      <c r="G58" s="135">
        <f t="shared" si="9"/>
        <v>0.5559895833333334</v>
      </c>
      <c r="H58" s="135">
        <f t="shared" si="10"/>
        <v>0.5611111111111111</v>
      </c>
      <c r="I58" s="135">
        <f t="shared" si="11"/>
        <v>0.5669642857142857</v>
      </c>
      <c r="J58" s="135">
        <f t="shared" si="12"/>
        <v>0.5737179487179487</v>
      </c>
      <c r="K58" s="135">
        <f t="shared" si="13"/>
        <v>0.5815972222222222</v>
      </c>
      <c r="L58" s="194">
        <f t="shared" si="14"/>
        <v>29.5</v>
      </c>
      <c r="M58" s="199"/>
      <c r="N58" s="199"/>
      <c r="O58" s="19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 customHeight="1">
      <c r="A59" s="35">
        <v>4</v>
      </c>
      <c r="B59" s="166">
        <f t="shared" si="15"/>
        <v>42.5</v>
      </c>
      <c r="C59" s="166">
        <f t="shared" si="16"/>
        <v>146</v>
      </c>
      <c r="D59" s="43" t="s">
        <v>750</v>
      </c>
      <c r="E59" s="36" t="s">
        <v>171</v>
      </c>
      <c r="F59" s="36">
        <v>110</v>
      </c>
      <c r="G59" s="135">
        <f t="shared" si="9"/>
        <v>0.56640625</v>
      </c>
      <c r="H59" s="135">
        <f t="shared" si="10"/>
        <v>0.5722222222222222</v>
      </c>
      <c r="I59" s="135">
        <f t="shared" si="11"/>
        <v>0.5788690476190477</v>
      </c>
      <c r="J59" s="135">
        <f t="shared" si="12"/>
        <v>0.5865384615384616</v>
      </c>
      <c r="K59" s="135">
        <f t="shared" si="13"/>
        <v>0.5954861111111112</v>
      </c>
      <c r="L59" s="194">
        <f t="shared" si="14"/>
        <v>33.5</v>
      </c>
      <c r="M59" s="199"/>
      <c r="N59" s="199"/>
      <c r="O59" s="19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>
      <c r="A60" s="35">
        <v>6.5</v>
      </c>
      <c r="B60" s="166">
        <f t="shared" si="15"/>
        <v>36</v>
      </c>
      <c r="C60" s="166">
        <f t="shared" si="16"/>
        <v>152.5</v>
      </c>
      <c r="D60" s="44" t="s">
        <v>751</v>
      </c>
      <c r="E60" s="36" t="s">
        <v>171</v>
      </c>
      <c r="F60" s="36"/>
      <c r="G60" s="135">
        <f t="shared" si="9"/>
        <v>0.5833333333333334</v>
      </c>
      <c r="H60" s="135">
        <f t="shared" si="10"/>
        <v>0.5902777777777778</v>
      </c>
      <c r="I60" s="135">
        <f t="shared" si="11"/>
        <v>0.5982142857142857</v>
      </c>
      <c r="J60" s="135">
        <f t="shared" si="12"/>
        <v>0.6073717948717949</v>
      </c>
      <c r="K60" s="135">
        <f t="shared" si="13"/>
        <v>0.6180555555555556</v>
      </c>
      <c r="L60" s="194">
        <f t="shared" si="14"/>
        <v>40</v>
      </c>
      <c r="M60" s="199"/>
      <c r="N60" s="199"/>
      <c r="O60" s="19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 customHeight="1">
      <c r="A61" s="35">
        <v>3</v>
      </c>
      <c r="B61" s="166">
        <f t="shared" si="15"/>
        <v>33</v>
      </c>
      <c r="C61" s="166">
        <f t="shared" si="16"/>
        <v>155.5</v>
      </c>
      <c r="D61" s="43" t="s">
        <v>752</v>
      </c>
      <c r="E61" s="36" t="s">
        <v>753</v>
      </c>
      <c r="F61" s="36"/>
      <c r="G61" s="135">
        <f t="shared" si="9"/>
        <v>0.5911458333333334</v>
      </c>
      <c r="H61" s="135">
        <f t="shared" si="10"/>
        <v>0.5986111111111111</v>
      </c>
      <c r="I61" s="135">
        <f t="shared" si="11"/>
        <v>0.6071428571428572</v>
      </c>
      <c r="J61" s="135">
        <f t="shared" si="12"/>
        <v>0.6169871794871795</v>
      </c>
      <c r="K61" s="135">
        <f t="shared" si="13"/>
        <v>0.6284722222222222</v>
      </c>
      <c r="L61" s="194">
        <f t="shared" si="14"/>
        <v>43</v>
      </c>
      <c r="M61" s="199"/>
      <c r="N61" s="199"/>
      <c r="O61" s="19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 customHeight="1">
      <c r="A62" s="35">
        <v>2</v>
      </c>
      <c r="B62" s="166">
        <f t="shared" si="15"/>
        <v>31</v>
      </c>
      <c r="C62" s="166">
        <f t="shared" si="16"/>
        <v>157.5</v>
      </c>
      <c r="D62" s="43" t="s">
        <v>754</v>
      </c>
      <c r="E62" s="36" t="s">
        <v>755</v>
      </c>
      <c r="F62" s="45"/>
      <c r="G62" s="135">
        <f t="shared" si="9"/>
        <v>0.5963541666666667</v>
      </c>
      <c r="H62" s="135">
        <f t="shared" si="10"/>
        <v>0.6041666666666666</v>
      </c>
      <c r="I62" s="135">
        <f t="shared" si="11"/>
        <v>0.6130952380952381</v>
      </c>
      <c r="J62" s="135">
        <f t="shared" si="12"/>
        <v>0.6233974358974359</v>
      </c>
      <c r="K62" s="135">
        <f t="shared" si="13"/>
        <v>0.6354166666666667</v>
      </c>
      <c r="L62" s="194">
        <f t="shared" si="14"/>
        <v>45</v>
      </c>
      <c r="M62" s="199"/>
      <c r="N62" s="199"/>
      <c r="O62" s="19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 customHeight="1">
      <c r="A63" s="35">
        <v>2</v>
      </c>
      <c r="B63" s="166">
        <f t="shared" si="15"/>
        <v>29</v>
      </c>
      <c r="C63" s="166">
        <f t="shared" si="16"/>
        <v>159.5</v>
      </c>
      <c r="D63" s="41" t="s">
        <v>756</v>
      </c>
      <c r="E63" s="45" t="s">
        <v>757</v>
      </c>
      <c r="F63" s="36"/>
      <c r="G63" s="135">
        <f t="shared" si="9"/>
        <v>0.6015625</v>
      </c>
      <c r="H63" s="135">
        <f t="shared" si="10"/>
        <v>0.6097222222222223</v>
      </c>
      <c r="I63" s="135">
        <f t="shared" si="11"/>
        <v>0.6190476190476191</v>
      </c>
      <c r="J63" s="135">
        <f t="shared" si="12"/>
        <v>0.6298076923076923</v>
      </c>
      <c r="K63" s="135">
        <f t="shared" si="13"/>
        <v>0.6423611111111112</v>
      </c>
      <c r="L63" s="194">
        <f t="shared" si="14"/>
        <v>47</v>
      </c>
      <c r="M63" s="199"/>
      <c r="N63" s="199"/>
      <c r="O63" s="19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 customHeight="1">
      <c r="A64" s="35">
        <v>2</v>
      </c>
      <c r="B64" s="166">
        <f t="shared" si="15"/>
        <v>27</v>
      </c>
      <c r="C64" s="166">
        <f t="shared" si="16"/>
        <v>161.5</v>
      </c>
      <c r="D64" s="44" t="s">
        <v>758</v>
      </c>
      <c r="E64" s="45" t="s">
        <v>342</v>
      </c>
      <c r="F64" s="36"/>
      <c r="G64" s="135">
        <f t="shared" si="9"/>
        <v>0.6067708333333334</v>
      </c>
      <c r="H64" s="135">
        <f t="shared" si="10"/>
        <v>0.6152777777777778</v>
      </c>
      <c r="I64" s="135">
        <f t="shared" si="11"/>
        <v>0.625</v>
      </c>
      <c r="J64" s="135">
        <f t="shared" si="12"/>
        <v>0.6362179487179487</v>
      </c>
      <c r="K64" s="135">
        <f t="shared" si="13"/>
        <v>0.6493055555555556</v>
      </c>
      <c r="L64" s="194">
        <f t="shared" si="14"/>
        <v>49</v>
      </c>
      <c r="M64" s="199"/>
      <c r="N64" s="199"/>
      <c r="O64" s="19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 customHeight="1">
      <c r="A65" s="35">
        <v>1</v>
      </c>
      <c r="B65" s="166">
        <f t="shared" si="15"/>
        <v>26</v>
      </c>
      <c r="C65" s="166">
        <f t="shared" si="16"/>
        <v>162.5</v>
      </c>
      <c r="D65" s="44" t="s">
        <v>759</v>
      </c>
      <c r="E65" s="45" t="s">
        <v>342</v>
      </c>
      <c r="F65" s="36"/>
      <c r="G65" s="135">
        <f t="shared" si="9"/>
        <v>0.609375</v>
      </c>
      <c r="H65" s="135">
        <f t="shared" si="10"/>
        <v>0.6180555555555556</v>
      </c>
      <c r="I65" s="135">
        <f t="shared" si="11"/>
        <v>0.6279761904761905</v>
      </c>
      <c r="J65" s="135">
        <f t="shared" si="12"/>
        <v>0.6394230769230769</v>
      </c>
      <c r="K65" s="135">
        <f t="shared" si="13"/>
        <v>0.6527777777777778</v>
      </c>
      <c r="L65" s="194">
        <f t="shared" si="14"/>
        <v>50</v>
      </c>
      <c r="M65" s="199"/>
      <c r="N65" s="199"/>
      <c r="O65" s="19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 customHeight="1">
      <c r="A66" s="35">
        <v>4</v>
      </c>
      <c r="B66" s="166">
        <f t="shared" si="15"/>
        <v>22</v>
      </c>
      <c r="C66" s="166">
        <f t="shared" si="16"/>
        <v>166.5</v>
      </c>
      <c r="D66" s="43" t="s">
        <v>760</v>
      </c>
      <c r="E66" s="36" t="s">
        <v>279</v>
      </c>
      <c r="F66" s="36">
        <v>96</v>
      </c>
      <c r="G66" s="135">
        <f t="shared" si="9"/>
        <v>0.6197916666666667</v>
      </c>
      <c r="H66" s="135">
        <f t="shared" si="10"/>
        <v>0.6291666666666667</v>
      </c>
      <c r="I66" s="135">
        <f t="shared" si="11"/>
        <v>0.6398809523809523</v>
      </c>
      <c r="J66" s="135">
        <f t="shared" si="12"/>
        <v>0.6522435897435898</v>
      </c>
      <c r="K66" s="135">
        <f t="shared" si="13"/>
        <v>0.6666666666666667</v>
      </c>
      <c r="L66" s="194">
        <f t="shared" si="14"/>
        <v>54</v>
      </c>
      <c r="M66" s="199"/>
      <c r="N66" s="199"/>
      <c r="O66" s="19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 customHeight="1">
      <c r="A67" s="35">
        <v>6</v>
      </c>
      <c r="B67" s="166">
        <f t="shared" si="15"/>
        <v>16</v>
      </c>
      <c r="C67" s="166">
        <f t="shared" si="16"/>
        <v>172.5</v>
      </c>
      <c r="D67" s="44" t="s">
        <v>761</v>
      </c>
      <c r="E67" s="36" t="s">
        <v>279</v>
      </c>
      <c r="F67" s="36"/>
      <c r="G67" s="135">
        <f t="shared" si="9"/>
        <v>0.6354166666666667</v>
      </c>
      <c r="H67" s="135">
        <f t="shared" si="10"/>
        <v>0.6458333333333334</v>
      </c>
      <c r="I67" s="135">
        <f t="shared" si="11"/>
        <v>0.6577380952380952</v>
      </c>
      <c r="J67" s="135">
        <f t="shared" si="12"/>
        <v>0.671474358974359</v>
      </c>
      <c r="K67" s="135">
        <f t="shared" si="13"/>
        <v>0.6875</v>
      </c>
      <c r="L67" s="194">
        <f t="shared" si="14"/>
        <v>60</v>
      </c>
      <c r="M67" s="199"/>
      <c r="N67" s="199"/>
      <c r="O67" s="19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 customHeight="1">
      <c r="A68" s="35">
        <v>3</v>
      </c>
      <c r="B68" s="166">
        <f t="shared" si="15"/>
        <v>13</v>
      </c>
      <c r="C68" s="166">
        <f t="shared" si="16"/>
        <v>175.5</v>
      </c>
      <c r="D68" s="44" t="s">
        <v>762</v>
      </c>
      <c r="E68" s="29" t="s">
        <v>409</v>
      </c>
      <c r="F68" s="29"/>
      <c r="G68" s="135">
        <f t="shared" si="9"/>
        <v>0.6432291666666667</v>
      </c>
      <c r="H68" s="135">
        <f t="shared" si="10"/>
        <v>0.6541666666666667</v>
      </c>
      <c r="I68" s="135">
        <f t="shared" si="11"/>
        <v>0.6666666666666667</v>
      </c>
      <c r="J68" s="135">
        <f t="shared" si="12"/>
        <v>0.6810897435897436</v>
      </c>
      <c r="K68" s="135">
        <f t="shared" si="13"/>
        <v>0.6979166666666667</v>
      </c>
      <c r="L68" s="194">
        <f t="shared" si="14"/>
        <v>63</v>
      </c>
      <c r="M68" s="199"/>
      <c r="N68" s="199"/>
      <c r="O68" s="19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73"/>
      <c r="B69" s="166">
        <f t="shared" si="15"/>
        <v>13</v>
      </c>
      <c r="C69" s="166">
        <f t="shared" si="16"/>
        <v>175.5</v>
      </c>
      <c r="D69" s="44"/>
      <c r="E69" s="176"/>
      <c r="F69" s="36"/>
      <c r="G69" s="135">
        <f t="shared" si="9"/>
        <v>0.6432291666666667</v>
      </c>
      <c r="H69" s="135">
        <f t="shared" si="10"/>
        <v>0.6541666666666667</v>
      </c>
      <c r="I69" s="135">
        <f t="shared" si="11"/>
        <v>0.6666666666666667</v>
      </c>
      <c r="J69" s="135">
        <f t="shared" si="12"/>
        <v>0.6810897435897436</v>
      </c>
      <c r="K69" s="135">
        <f t="shared" si="13"/>
        <v>0.6979166666666667</v>
      </c>
      <c r="L69" s="194">
        <f t="shared" si="14"/>
        <v>63</v>
      </c>
      <c r="M69" s="199"/>
      <c r="N69" s="199"/>
      <c r="O69" s="19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73"/>
      <c r="B70" s="166">
        <f t="shared" si="15"/>
        <v>13</v>
      </c>
      <c r="C70" s="166">
        <f t="shared" si="16"/>
        <v>175.5</v>
      </c>
      <c r="D70" s="44"/>
      <c r="E70" s="176"/>
      <c r="F70" s="36"/>
      <c r="G70" s="135">
        <f t="shared" si="9"/>
        <v>0.6432291666666667</v>
      </c>
      <c r="H70" s="135">
        <f t="shared" si="10"/>
        <v>0.6541666666666667</v>
      </c>
      <c r="I70" s="135">
        <f t="shared" si="11"/>
        <v>0.6666666666666667</v>
      </c>
      <c r="J70" s="135">
        <f t="shared" si="12"/>
        <v>0.6810897435897436</v>
      </c>
      <c r="K70" s="135">
        <f t="shared" si="13"/>
        <v>0.6979166666666667</v>
      </c>
      <c r="L70" s="194">
        <f t="shared" si="14"/>
        <v>63</v>
      </c>
      <c r="M70" s="199"/>
      <c r="N70" s="199"/>
      <c r="O70" s="19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 hidden="1">
      <c r="A71" s="73"/>
      <c r="B71" s="166">
        <f t="shared" si="15"/>
        <v>13</v>
      </c>
      <c r="C71" s="166">
        <f t="shared" si="16"/>
        <v>175.5</v>
      </c>
      <c r="D71" s="28"/>
      <c r="E71" s="176"/>
      <c r="F71" s="36"/>
      <c r="G71" s="135">
        <f t="shared" si="9"/>
        <v>0.6432291666666667</v>
      </c>
      <c r="H71" s="135">
        <f t="shared" si="10"/>
        <v>0.6541666666666667</v>
      </c>
      <c r="I71" s="135">
        <f t="shared" si="11"/>
        <v>0.6666666666666667</v>
      </c>
      <c r="J71" s="135">
        <f t="shared" si="12"/>
        <v>0.6810897435897436</v>
      </c>
      <c r="K71" s="135">
        <f t="shared" si="13"/>
        <v>0.6979166666666667</v>
      </c>
      <c r="L71" s="194">
        <f t="shared" si="14"/>
        <v>63</v>
      </c>
      <c r="M71" s="199"/>
      <c r="N71" s="199"/>
      <c r="O71" s="19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 hidden="1">
      <c r="A72" s="73"/>
      <c r="B72" s="166">
        <f t="shared" si="15"/>
        <v>13</v>
      </c>
      <c r="C72" s="166">
        <f t="shared" si="16"/>
        <v>175.5</v>
      </c>
      <c r="D72" s="43"/>
      <c r="E72" s="176"/>
      <c r="F72" s="36"/>
      <c r="G72" s="135">
        <f t="shared" si="9"/>
        <v>0.6432291666666667</v>
      </c>
      <c r="H72" s="135">
        <f t="shared" si="10"/>
        <v>0.6541666666666667</v>
      </c>
      <c r="I72" s="135">
        <f t="shared" si="11"/>
        <v>0.6666666666666667</v>
      </c>
      <c r="J72" s="135">
        <f t="shared" si="12"/>
        <v>0.6810897435897436</v>
      </c>
      <c r="K72" s="135">
        <f t="shared" si="13"/>
        <v>0.6979166666666667</v>
      </c>
      <c r="L72" s="194">
        <f t="shared" si="14"/>
        <v>63</v>
      </c>
      <c r="M72" s="199"/>
      <c r="N72" s="199"/>
      <c r="O72" s="19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 hidden="1">
      <c r="A73" s="73"/>
      <c r="B73" s="166">
        <f t="shared" si="15"/>
        <v>13</v>
      </c>
      <c r="C73" s="166">
        <f t="shared" si="16"/>
        <v>175.5</v>
      </c>
      <c r="D73" s="28"/>
      <c r="E73" s="176"/>
      <c r="F73" s="36"/>
      <c r="G73" s="135">
        <f t="shared" si="9"/>
        <v>0.6432291666666667</v>
      </c>
      <c r="H73" s="135">
        <f t="shared" si="10"/>
        <v>0.6541666666666667</v>
      </c>
      <c r="I73" s="135">
        <f t="shared" si="11"/>
        <v>0.6666666666666667</v>
      </c>
      <c r="J73" s="135">
        <f t="shared" si="12"/>
        <v>0.6810897435897436</v>
      </c>
      <c r="K73" s="135">
        <f t="shared" si="13"/>
        <v>0.6979166666666667</v>
      </c>
      <c r="L73" s="194">
        <f t="shared" si="14"/>
        <v>63</v>
      </c>
      <c r="M73" s="199"/>
      <c r="N73" s="199"/>
      <c r="O73" s="19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 hidden="1">
      <c r="A74" s="73"/>
      <c r="B74" s="166">
        <f t="shared" si="15"/>
        <v>13</v>
      </c>
      <c r="C74" s="166">
        <f t="shared" si="16"/>
        <v>175.5</v>
      </c>
      <c r="D74" s="43"/>
      <c r="E74" s="176"/>
      <c r="F74" s="36"/>
      <c r="G74" s="135">
        <f t="shared" si="9"/>
        <v>0.6432291666666667</v>
      </c>
      <c r="H74" s="135">
        <f t="shared" si="10"/>
        <v>0.6541666666666667</v>
      </c>
      <c r="I74" s="135">
        <f t="shared" si="11"/>
        <v>0.6666666666666667</v>
      </c>
      <c r="J74" s="135">
        <f t="shared" si="12"/>
        <v>0.6810897435897436</v>
      </c>
      <c r="K74" s="135">
        <f t="shared" si="13"/>
        <v>0.6979166666666667</v>
      </c>
      <c r="L74" s="194">
        <f t="shared" si="14"/>
        <v>63</v>
      </c>
      <c r="M74" s="199"/>
      <c r="N74" s="199"/>
      <c r="O74" s="19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 hidden="1">
      <c r="A75" s="73"/>
      <c r="B75" s="166">
        <f t="shared" si="15"/>
        <v>13</v>
      </c>
      <c r="C75" s="166">
        <f t="shared" si="16"/>
        <v>175.5</v>
      </c>
      <c r="D75" s="43"/>
      <c r="E75" s="60"/>
      <c r="F75" s="36"/>
      <c r="G75" s="135">
        <f t="shared" si="9"/>
        <v>0.6432291666666667</v>
      </c>
      <c r="H75" s="135">
        <f t="shared" si="10"/>
        <v>0.6541666666666667</v>
      </c>
      <c r="I75" s="135">
        <f t="shared" si="11"/>
        <v>0.6666666666666667</v>
      </c>
      <c r="J75" s="135">
        <f t="shared" si="12"/>
        <v>0.6810897435897436</v>
      </c>
      <c r="K75" s="135">
        <f t="shared" si="13"/>
        <v>0.6979166666666667</v>
      </c>
      <c r="L75" s="194">
        <f t="shared" si="14"/>
        <v>63</v>
      </c>
      <c r="M75" s="199"/>
      <c r="N75" s="199"/>
      <c r="O75" s="19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 hidden="1">
      <c r="A76" s="73"/>
      <c r="B76" s="166">
        <f t="shared" si="15"/>
        <v>13</v>
      </c>
      <c r="C76" s="166">
        <f t="shared" si="16"/>
        <v>175.5</v>
      </c>
      <c r="D76" s="43"/>
      <c r="E76" s="60"/>
      <c r="F76" s="36"/>
      <c r="G76" s="135">
        <f t="shared" si="9"/>
        <v>0.6432291666666667</v>
      </c>
      <c r="H76" s="135">
        <f t="shared" si="10"/>
        <v>0.6541666666666667</v>
      </c>
      <c r="I76" s="135">
        <f t="shared" si="11"/>
        <v>0.6666666666666667</v>
      </c>
      <c r="J76" s="135">
        <f t="shared" si="12"/>
        <v>0.6810897435897436</v>
      </c>
      <c r="K76" s="135">
        <f t="shared" si="13"/>
        <v>0.6979166666666667</v>
      </c>
      <c r="L76" s="194">
        <f t="shared" si="14"/>
        <v>63</v>
      </c>
      <c r="M76" s="199"/>
      <c r="N76" s="199"/>
      <c r="O76" s="19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5" ht="12.75" customHeight="1" hidden="1">
      <c r="A77" s="73"/>
      <c r="B77" s="166">
        <f t="shared" si="15"/>
        <v>13</v>
      </c>
      <c r="C77" s="166">
        <f t="shared" si="16"/>
        <v>175.5</v>
      </c>
      <c r="D77" s="43"/>
      <c r="E77" s="60"/>
      <c r="F77" s="36"/>
      <c r="G77" s="135">
        <f t="shared" si="9"/>
        <v>0.6432291666666667</v>
      </c>
      <c r="H77" s="135">
        <f t="shared" si="10"/>
        <v>0.6541666666666667</v>
      </c>
      <c r="I77" s="135">
        <f t="shared" si="11"/>
        <v>0.6666666666666667</v>
      </c>
      <c r="J77" s="135">
        <f t="shared" si="12"/>
        <v>0.6810897435897436</v>
      </c>
      <c r="K77" s="135">
        <f t="shared" si="13"/>
        <v>0.6979166666666667</v>
      </c>
      <c r="L77" s="194">
        <f t="shared" si="14"/>
        <v>63</v>
      </c>
      <c r="M77" s="4"/>
      <c r="N77" s="4"/>
      <c r="O77" s="4"/>
    </row>
    <row r="78" spans="1:15" ht="12.75" customHeight="1" hidden="1">
      <c r="A78" s="73"/>
      <c r="B78" s="166">
        <f t="shared" si="15"/>
        <v>13</v>
      </c>
      <c r="C78" s="166">
        <f t="shared" si="16"/>
        <v>175.5</v>
      </c>
      <c r="D78" s="43"/>
      <c r="E78" s="60"/>
      <c r="F78" s="36"/>
      <c r="G78" s="135">
        <f t="shared" si="9"/>
        <v>0.6432291666666667</v>
      </c>
      <c r="H78" s="135">
        <f t="shared" si="10"/>
        <v>0.6541666666666667</v>
      </c>
      <c r="I78" s="135">
        <f t="shared" si="11"/>
        <v>0.6666666666666667</v>
      </c>
      <c r="J78" s="135">
        <f t="shared" si="12"/>
        <v>0.6810897435897436</v>
      </c>
      <c r="K78" s="135">
        <f t="shared" si="13"/>
        <v>0.6979166666666667</v>
      </c>
      <c r="L78" s="194">
        <f t="shared" si="14"/>
        <v>63</v>
      </c>
      <c r="M78" s="4"/>
      <c r="N78" s="4"/>
      <c r="O78" s="4"/>
    </row>
    <row r="79" spans="1:15" ht="12.75" customHeight="1" hidden="1">
      <c r="A79" s="73"/>
      <c r="B79" s="166">
        <f t="shared" si="15"/>
        <v>13</v>
      </c>
      <c r="C79" s="166">
        <f t="shared" si="16"/>
        <v>175.5</v>
      </c>
      <c r="D79" s="43"/>
      <c r="E79" s="60"/>
      <c r="F79" s="36"/>
      <c r="G79" s="135">
        <f t="shared" si="9"/>
        <v>0.6432291666666667</v>
      </c>
      <c r="H79" s="135">
        <f t="shared" si="10"/>
        <v>0.6541666666666667</v>
      </c>
      <c r="I79" s="135">
        <f t="shared" si="11"/>
        <v>0.6666666666666667</v>
      </c>
      <c r="J79" s="135">
        <f t="shared" si="12"/>
        <v>0.6810897435897436</v>
      </c>
      <c r="K79" s="135">
        <f t="shared" si="13"/>
        <v>0.6979166666666667</v>
      </c>
      <c r="L79" s="194">
        <f t="shared" si="14"/>
        <v>63</v>
      </c>
      <c r="M79" s="4"/>
      <c r="N79" s="4"/>
      <c r="O79" s="4"/>
    </row>
    <row r="80" spans="1:15" ht="13.5" customHeight="1">
      <c r="A80" s="73">
        <v>13</v>
      </c>
      <c r="B80" s="166">
        <f t="shared" si="15"/>
        <v>0</v>
      </c>
      <c r="C80" s="166">
        <f t="shared" si="16"/>
        <v>188.5</v>
      </c>
      <c r="D80" s="37" t="s">
        <v>763</v>
      </c>
      <c r="E80" s="36"/>
      <c r="F80" s="36">
        <v>87</v>
      </c>
      <c r="G80" s="135">
        <f t="shared" si="9"/>
        <v>0.6770833333333334</v>
      </c>
      <c r="H80" s="135">
        <f t="shared" si="10"/>
        <v>0.6902777777777778</v>
      </c>
      <c r="I80" s="135">
        <f t="shared" si="11"/>
        <v>0.7053571428571428</v>
      </c>
      <c r="J80" s="135">
        <f t="shared" si="12"/>
        <v>0.7227564102564102</v>
      </c>
      <c r="K80" s="135">
        <f t="shared" si="13"/>
        <v>0.7430555555555556</v>
      </c>
      <c r="L80" s="194">
        <f t="shared" si="14"/>
        <v>76</v>
      </c>
      <c r="M80" s="4"/>
      <c r="N80" s="4"/>
      <c r="O80" s="4"/>
    </row>
    <row r="81" spans="2:13" ht="13.5" customHeight="1">
      <c r="B81" s="6"/>
      <c r="C81" s="16"/>
      <c r="D81" s="10"/>
      <c r="E81" s="211"/>
      <c r="F81" s="211"/>
      <c r="G81" s="211"/>
      <c r="H81" s="212"/>
      <c r="I81" s="212"/>
      <c r="J81" s="212"/>
      <c r="K81" s="82"/>
      <c r="L81" s="66"/>
      <c r="M81" s="3" t="s">
        <v>228</v>
      </c>
    </row>
    <row r="82" spans="2:12" ht="13.5" customHeight="1">
      <c r="B82" s="16"/>
      <c r="C82" s="16"/>
      <c r="D82" s="10"/>
      <c r="E82" s="211"/>
      <c r="F82" s="211"/>
      <c r="G82" s="211"/>
      <c r="H82" s="212"/>
      <c r="I82" s="212"/>
      <c r="J82" s="212"/>
      <c r="K82" s="82"/>
      <c r="L82" s="213"/>
    </row>
    <row r="83" spans="2:3" ht="13.5" customHeight="1">
      <c r="B83" s="16"/>
      <c r="C83" s="16"/>
    </row>
    <row r="84" spans="2:10" ht="13.5" customHeight="1">
      <c r="B84" s="16"/>
      <c r="C84" s="16"/>
      <c r="D84" s="214"/>
      <c r="E84" s="6"/>
      <c r="F84" s="6"/>
      <c r="G84" s="6"/>
      <c r="H84" s="79"/>
      <c r="I84" s="79"/>
      <c r="J84" s="79"/>
    </row>
    <row r="85" spans="2:10" ht="13.5" customHeight="1">
      <c r="B85" s="16"/>
      <c r="C85" s="16"/>
      <c r="D85" s="10"/>
      <c r="E85" s="6"/>
      <c r="F85" s="6"/>
      <c r="G85" s="6"/>
      <c r="H85" s="79"/>
      <c r="I85" s="79"/>
      <c r="J85" s="79"/>
    </row>
    <row r="86" spans="2:10" ht="13.5" customHeight="1">
      <c r="B86" s="16"/>
      <c r="C86" s="16"/>
      <c r="D86" s="10"/>
      <c r="E86" s="6"/>
      <c r="F86" s="6"/>
      <c r="G86" s="6"/>
      <c r="H86" s="79"/>
      <c r="I86" s="79"/>
      <c r="J86" s="79"/>
    </row>
    <row r="87" spans="2:10" ht="13.5" customHeight="1">
      <c r="B87" s="16"/>
      <c r="C87" s="16"/>
      <c r="D87" s="10"/>
      <c r="E87" s="6"/>
      <c r="F87" s="6"/>
      <c r="G87" s="6"/>
      <c r="H87" s="79"/>
      <c r="I87" s="79"/>
      <c r="J87" s="79"/>
    </row>
    <row r="88" spans="2:10" ht="13.5" customHeight="1">
      <c r="B88" s="16"/>
      <c r="C88" s="16"/>
      <c r="D88" s="215"/>
      <c r="E88" s="196"/>
      <c r="F88" s="196"/>
      <c r="G88" s="196"/>
      <c r="H88" s="79"/>
      <c r="I88" s="79"/>
      <c r="J88" s="79"/>
    </row>
    <row r="89" spans="2:10" ht="13.5" customHeight="1">
      <c r="B89" s="6"/>
      <c r="C89" s="16"/>
      <c r="D89" s="10"/>
      <c r="E89" s="6"/>
      <c r="F89" s="6"/>
      <c r="G89" s="6"/>
      <c r="H89" s="79"/>
      <c r="I89" s="79"/>
      <c r="J89" s="79"/>
    </row>
    <row r="90" spans="2:10" ht="13.5" customHeight="1">
      <c r="B90" s="16"/>
      <c r="C90" s="16"/>
      <c r="D90" s="10"/>
      <c r="E90" s="6"/>
      <c r="F90" s="6"/>
      <c r="G90" s="6"/>
      <c r="H90" s="6"/>
      <c r="I90" s="6"/>
      <c r="J90" s="6"/>
    </row>
    <row r="91" spans="2:11" ht="13.5" customHeight="1">
      <c r="B91" s="16"/>
      <c r="C91" s="16"/>
      <c r="D91" s="10"/>
      <c r="E91" s="6"/>
      <c r="F91" s="6"/>
      <c r="G91" s="6"/>
      <c r="H91" s="79"/>
      <c r="I91" s="79"/>
      <c r="J91" s="79"/>
      <c r="K91" s="82"/>
    </row>
    <row r="92" spans="2:11" ht="13.5" customHeight="1">
      <c r="B92" s="6"/>
      <c r="C92" s="6"/>
      <c r="D92" s="215"/>
      <c r="E92" s="196"/>
      <c r="F92" s="196"/>
      <c r="G92" s="196"/>
      <c r="H92" s="79"/>
      <c r="I92" s="79"/>
      <c r="J92" s="79"/>
      <c r="K92" s="82"/>
    </row>
    <row r="93" spans="4:11" ht="13.5" customHeight="1">
      <c r="D93" s="10"/>
      <c r="E93" s="6"/>
      <c r="F93" s="6"/>
      <c r="G93" s="6"/>
      <c r="H93" s="79"/>
      <c r="I93" s="79"/>
      <c r="J93" s="79"/>
      <c r="K93" s="82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&amp;L&amp;12&amp;F   &amp;D  &amp;T&amp;C&amp;"Arial,Gras"&amp;12Itinéraire provisoire&amp;R&amp;8Les communes en lettres majuscules sont des
 chefs-lieux de cantons, sous-préfectures ou préfectures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764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  <c r="M4" s="10"/>
    </row>
    <row r="5" spans="1:14" ht="13.5" customHeight="1">
      <c r="A5" s="16"/>
      <c r="B5" s="6"/>
      <c r="C5" s="17"/>
      <c r="D5" s="328" t="s">
        <v>765</v>
      </c>
      <c r="E5" s="328"/>
      <c r="F5" s="328"/>
      <c r="G5" s="328"/>
      <c r="H5" s="16">
        <v>193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25"/>
      <c r="H6" s="341" t="s">
        <v>12</v>
      </c>
      <c r="I6" s="341"/>
      <c r="J6" s="341"/>
      <c r="K6" s="341"/>
      <c r="L6" s="19">
        <v>0.4791666666666667</v>
      </c>
      <c r="M6" s="19">
        <v>0.4791666666666667</v>
      </c>
      <c r="N6" s="15" t="s">
        <v>13</v>
      </c>
    </row>
    <row r="7" spans="1:13" ht="13.5" customHeight="1">
      <c r="A7" s="216"/>
      <c r="B7" s="217" t="s">
        <v>14</v>
      </c>
      <c r="C7" s="218" t="s">
        <v>15</v>
      </c>
      <c r="D7" s="219"/>
      <c r="E7" s="220" t="s">
        <v>16</v>
      </c>
      <c r="F7" s="220"/>
      <c r="G7" s="220" t="s">
        <v>17</v>
      </c>
      <c r="H7" s="220" t="s">
        <v>18</v>
      </c>
      <c r="I7" s="220" t="s">
        <v>19</v>
      </c>
      <c r="J7" s="220" t="s">
        <v>20</v>
      </c>
      <c r="K7" s="220" t="s">
        <v>21</v>
      </c>
      <c r="L7" s="6"/>
      <c r="M7" s="4"/>
    </row>
    <row r="8" spans="1:256" ht="13.5" customHeight="1">
      <c r="A8" s="30"/>
      <c r="B8" s="221"/>
      <c r="C8" s="221"/>
      <c r="D8" s="32" t="s">
        <v>756</v>
      </c>
      <c r="E8" s="31"/>
      <c r="F8" s="31"/>
      <c r="G8" s="221"/>
      <c r="H8" s="197"/>
      <c r="I8" s="197"/>
      <c r="J8" s="197"/>
      <c r="K8" s="197"/>
      <c r="L8" s="198"/>
      <c r="M8" s="199"/>
      <c r="N8" s="200"/>
      <c r="O8" s="20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35">
        <v>0</v>
      </c>
      <c r="B9" s="73">
        <f>$H$5</f>
        <v>193</v>
      </c>
      <c r="C9" s="73">
        <f>A9</f>
        <v>0</v>
      </c>
      <c r="D9" s="37" t="s">
        <v>763</v>
      </c>
      <c r="E9" s="36" t="s">
        <v>90</v>
      </c>
      <c r="F9" s="36">
        <v>87</v>
      </c>
      <c r="G9" s="201">
        <f>$L$5</f>
        <v>0.125</v>
      </c>
      <c r="H9" s="201">
        <f>$L$5</f>
        <v>0.125</v>
      </c>
      <c r="I9" s="201">
        <f>$L$5</f>
        <v>0.125</v>
      </c>
      <c r="J9" s="201">
        <f>$M$5</f>
        <v>0.125</v>
      </c>
      <c r="K9" s="201">
        <f>$M$5</f>
        <v>0.125</v>
      </c>
      <c r="L9" s="202"/>
      <c r="M9" s="199"/>
      <c r="N9" s="199"/>
      <c r="O9" s="19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35">
        <v>9.5</v>
      </c>
      <c r="B10" s="166">
        <f aca="true" t="shared" si="0" ref="B10:B18">B9-A10</f>
        <v>183.5</v>
      </c>
      <c r="C10" s="166">
        <f aca="true" t="shared" si="1" ref="C10:C18">C9+A10</f>
        <v>9.5</v>
      </c>
      <c r="D10" s="43" t="s">
        <v>766</v>
      </c>
      <c r="E10" s="36" t="s">
        <v>90</v>
      </c>
      <c r="F10" s="36"/>
      <c r="G10" s="222">
        <f>SUM($G$9+$O$3*C10)</f>
        <v>0.14973958333333334</v>
      </c>
      <c r="H10" s="222">
        <f>SUM($H$9+$P$3*C10)</f>
        <v>0.15138888888888888</v>
      </c>
      <c r="I10" s="222">
        <f>SUM($I$9+$Q$3*C10)</f>
        <v>0.15327380952380953</v>
      </c>
      <c r="J10" s="222">
        <f>SUM($J$9+$R$3*C10)</f>
        <v>0.15544871794871795</v>
      </c>
      <c r="K10" s="222">
        <f>SUM($K$9+$S$3*C10)</f>
        <v>0.1579861111111111</v>
      </c>
      <c r="L10" s="202"/>
      <c r="M10" s="199"/>
      <c r="N10" s="199"/>
      <c r="O10" s="19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35">
        <v>7</v>
      </c>
      <c r="B11" s="166">
        <f t="shared" si="0"/>
        <v>176.5</v>
      </c>
      <c r="C11" s="166">
        <f t="shared" si="1"/>
        <v>16.5</v>
      </c>
      <c r="D11" s="43" t="s">
        <v>767</v>
      </c>
      <c r="E11" s="36" t="s">
        <v>90</v>
      </c>
      <c r="F11" s="36"/>
      <c r="G11" s="222">
        <f aca="true" t="shared" si="2" ref="G11:G50">SUM($G$9+$O$3*C11)</f>
        <v>0.16796875</v>
      </c>
      <c r="H11" s="222">
        <f aca="true" t="shared" si="3" ref="H11:H50">SUM($H$9+$P$3*C11)</f>
        <v>0.17083333333333334</v>
      </c>
      <c r="I11" s="222">
        <f aca="true" t="shared" si="4" ref="I11:I50">SUM($I$9+$Q$3*C11)</f>
        <v>0.17410714285714285</v>
      </c>
      <c r="J11" s="222">
        <f aca="true" t="shared" si="5" ref="J11:J50">SUM($J$9+$R$3*C11)</f>
        <v>0.1778846153846154</v>
      </c>
      <c r="K11" s="222">
        <f aca="true" t="shared" si="6" ref="K11:K50">SUM($K$9+$S$3*C11)</f>
        <v>0.18229166666666666</v>
      </c>
      <c r="L11" s="202"/>
      <c r="M11" s="199"/>
      <c r="N11" s="199"/>
      <c r="O11" s="19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5">
        <v>7</v>
      </c>
      <c r="B12" s="166">
        <f t="shared" si="0"/>
        <v>169.5</v>
      </c>
      <c r="C12" s="166">
        <f t="shared" si="1"/>
        <v>23.5</v>
      </c>
      <c r="D12" s="44" t="s">
        <v>768</v>
      </c>
      <c r="E12" s="36" t="s">
        <v>90</v>
      </c>
      <c r="F12" s="36"/>
      <c r="G12" s="222">
        <f t="shared" si="2"/>
        <v>0.18619791666666666</v>
      </c>
      <c r="H12" s="222">
        <f t="shared" si="3"/>
        <v>0.19027777777777777</v>
      </c>
      <c r="I12" s="222">
        <f t="shared" si="4"/>
        <v>0.1949404761904762</v>
      </c>
      <c r="J12" s="222">
        <f t="shared" si="5"/>
        <v>0.20032051282051283</v>
      </c>
      <c r="K12" s="222">
        <f t="shared" si="6"/>
        <v>0.2065972222222222</v>
      </c>
      <c r="L12" s="202"/>
      <c r="M12" s="199"/>
      <c r="N12" s="199"/>
      <c r="O12" s="19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35">
        <v>5</v>
      </c>
      <c r="B13" s="166">
        <f t="shared" si="0"/>
        <v>164.5</v>
      </c>
      <c r="C13" s="166">
        <f t="shared" si="1"/>
        <v>28.5</v>
      </c>
      <c r="D13" s="43" t="s">
        <v>769</v>
      </c>
      <c r="E13" s="36" t="s">
        <v>770</v>
      </c>
      <c r="F13" s="36"/>
      <c r="G13" s="222">
        <f t="shared" si="2"/>
        <v>0.19921875</v>
      </c>
      <c r="H13" s="222">
        <f t="shared" si="3"/>
        <v>0.20416666666666666</v>
      </c>
      <c r="I13" s="222">
        <f t="shared" si="4"/>
        <v>0.20982142857142855</v>
      </c>
      <c r="J13" s="222">
        <f t="shared" si="5"/>
        <v>0.21634615384615385</v>
      </c>
      <c r="K13" s="222">
        <f t="shared" si="6"/>
        <v>0.22395833333333331</v>
      </c>
      <c r="L13" s="202"/>
      <c r="M13" s="199"/>
      <c r="N13" s="199"/>
      <c r="O13" s="19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 s="35">
        <v>8</v>
      </c>
      <c r="B14" s="166">
        <f t="shared" si="0"/>
        <v>156.5</v>
      </c>
      <c r="C14" s="166">
        <f t="shared" si="1"/>
        <v>36.5</v>
      </c>
      <c r="D14" s="44" t="s">
        <v>771</v>
      </c>
      <c r="E14" s="36" t="s">
        <v>770</v>
      </c>
      <c r="F14" s="36"/>
      <c r="G14" s="222">
        <f t="shared" si="2"/>
        <v>0.22005208333333331</v>
      </c>
      <c r="H14" s="222">
        <f t="shared" si="3"/>
        <v>0.22638888888888886</v>
      </c>
      <c r="I14" s="222">
        <f t="shared" si="4"/>
        <v>0.23363095238095238</v>
      </c>
      <c r="J14" s="222">
        <f t="shared" si="5"/>
        <v>0.2419871794871795</v>
      </c>
      <c r="K14" s="222">
        <f t="shared" si="6"/>
        <v>0.2517361111111111</v>
      </c>
      <c r="L14" s="202"/>
      <c r="M14" s="199"/>
      <c r="N14" s="199"/>
      <c r="O14" s="19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35">
        <v>7</v>
      </c>
      <c r="B15" s="166">
        <f t="shared" si="0"/>
        <v>149.5</v>
      </c>
      <c r="C15" s="166">
        <f t="shared" si="1"/>
        <v>43.5</v>
      </c>
      <c r="D15" s="44" t="s">
        <v>772</v>
      </c>
      <c r="E15" s="36" t="s">
        <v>770</v>
      </c>
      <c r="F15" s="36"/>
      <c r="G15" s="222">
        <f t="shared" si="2"/>
        <v>0.23828125</v>
      </c>
      <c r="H15" s="222">
        <f t="shared" si="3"/>
        <v>0.24583333333333332</v>
      </c>
      <c r="I15" s="222">
        <f t="shared" si="4"/>
        <v>0.2544642857142857</v>
      </c>
      <c r="J15" s="222">
        <f t="shared" si="5"/>
        <v>0.2644230769230769</v>
      </c>
      <c r="K15" s="222">
        <f t="shared" si="6"/>
        <v>0.27604166666666663</v>
      </c>
      <c r="L15" s="202"/>
      <c r="M15" s="199"/>
      <c r="N15" s="199"/>
      <c r="O15" s="19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35">
        <v>1</v>
      </c>
      <c r="B16" s="166">
        <f t="shared" si="0"/>
        <v>148.5</v>
      </c>
      <c r="C16" s="166">
        <f t="shared" si="1"/>
        <v>44.5</v>
      </c>
      <c r="D16" s="43" t="s">
        <v>773</v>
      </c>
      <c r="E16" s="36" t="s">
        <v>770</v>
      </c>
      <c r="F16" s="36">
        <v>83</v>
      </c>
      <c r="G16" s="222">
        <f t="shared" si="2"/>
        <v>0.24088541666666666</v>
      </c>
      <c r="H16" s="222">
        <f t="shared" si="3"/>
        <v>0.24861111111111112</v>
      </c>
      <c r="I16" s="222">
        <f t="shared" si="4"/>
        <v>0.25744047619047616</v>
      </c>
      <c r="J16" s="222">
        <f t="shared" si="5"/>
        <v>0.2676282051282051</v>
      </c>
      <c r="K16" s="222">
        <f t="shared" si="6"/>
        <v>0.27951388888888884</v>
      </c>
      <c r="L16" s="202"/>
      <c r="M16" s="199"/>
      <c r="N16" s="199"/>
      <c r="O16" s="19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35">
        <v>4</v>
      </c>
      <c r="B17" s="166">
        <f t="shared" si="0"/>
        <v>144.5</v>
      </c>
      <c r="C17" s="166">
        <f t="shared" si="1"/>
        <v>48.5</v>
      </c>
      <c r="D17" s="43" t="s">
        <v>774</v>
      </c>
      <c r="E17" s="36" t="s">
        <v>580</v>
      </c>
      <c r="F17" s="36"/>
      <c r="G17" s="222">
        <f t="shared" si="2"/>
        <v>0.2513020833333333</v>
      </c>
      <c r="H17" s="222">
        <f t="shared" si="3"/>
        <v>0.2597222222222222</v>
      </c>
      <c r="I17" s="222">
        <f t="shared" si="4"/>
        <v>0.2693452380952381</v>
      </c>
      <c r="J17" s="222">
        <f t="shared" si="5"/>
        <v>0.28044871794871795</v>
      </c>
      <c r="K17" s="222">
        <f t="shared" si="6"/>
        <v>0.2934027777777778</v>
      </c>
      <c r="L17" s="202"/>
      <c r="M17" s="199"/>
      <c r="N17" s="199"/>
      <c r="O17" s="199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5" s="203" customFormat="1" ht="13.5" customHeight="1">
      <c r="A18" s="73">
        <v>9</v>
      </c>
      <c r="B18" s="166">
        <f t="shared" si="0"/>
        <v>135.5</v>
      </c>
      <c r="C18" s="166">
        <f t="shared" si="1"/>
        <v>57.5</v>
      </c>
      <c r="D18" s="74" t="s">
        <v>775</v>
      </c>
      <c r="E18" s="36" t="s">
        <v>776</v>
      </c>
      <c r="F18" s="36"/>
      <c r="G18" s="222">
        <f t="shared" si="2"/>
        <v>0.2747395833333333</v>
      </c>
      <c r="H18" s="222">
        <f t="shared" si="3"/>
        <v>0.2847222222222222</v>
      </c>
      <c r="I18" s="222">
        <f t="shared" si="4"/>
        <v>0.2961309523809524</v>
      </c>
      <c r="J18" s="222">
        <f t="shared" si="5"/>
        <v>0.3092948717948718</v>
      </c>
      <c r="K18" s="222">
        <f t="shared" si="6"/>
        <v>0.3246527777777778</v>
      </c>
      <c r="L18" s="134"/>
      <c r="M18" s="131"/>
      <c r="N18" s="131"/>
      <c r="O18" s="131"/>
    </row>
    <row r="19" spans="1:15" s="203" customFormat="1" ht="13.5" customHeight="1">
      <c r="A19" s="35">
        <v>6</v>
      </c>
      <c r="B19" s="166">
        <f aca="true" t="shared" si="7" ref="B19:B50">B18-A19</f>
        <v>129.5</v>
      </c>
      <c r="C19" s="166">
        <f aca="true" t="shared" si="8" ref="C19:C50">C18+A19</f>
        <v>63.5</v>
      </c>
      <c r="D19" s="43" t="s">
        <v>777</v>
      </c>
      <c r="E19" s="36" t="s">
        <v>776</v>
      </c>
      <c r="F19" s="36"/>
      <c r="G19" s="222">
        <f t="shared" si="2"/>
        <v>0.2903645833333333</v>
      </c>
      <c r="H19" s="222">
        <f t="shared" si="3"/>
        <v>0.3013888888888889</v>
      </c>
      <c r="I19" s="222">
        <f t="shared" si="4"/>
        <v>0.31398809523809523</v>
      </c>
      <c r="J19" s="222">
        <f t="shared" si="5"/>
        <v>0.328525641025641</v>
      </c>
      <c r="K19" s="222">
        <f t="shared" si="6"/>
        <v>0.3454861111111111</v>
      </c>
      <c r="L19" s="134"/>
      <c r="M19" s="131"/>
      <c r="N19" s="131"/>
      <c r="O19" s="131"/>
    </row>
    <row r="20" spans="1:15" s="203" customFormat="1" ht="13.5" customHeight="1">
      <c r="A20" s="35">
        <v>4</v>
      </c>
      <c r="B20" s="166">
        <f t="shared" si="7"/>
        <v>125.5</v>
      </c>
      <c r="C20" s="166">
        <f t="shared" si="8"/>
        <v>67.5</v>
      </c>
      <c r="D20" s="43" t="s">
        <v>778</v>
      </c>
      <c r="E20" s="36" t="s">
        <v>779</v>
      </c>
      <c r="F20" s="36"/>
      <c r="G20" s="222">
        <f t="shared" si="2"/>
        <v>0.30078125</v>
      </c>
      <c r="H20" s="222">
        <f t="shared" si="3"/>
        <v>0.3125</v>
      </c>
      <c r="I20" s="222">
        <f t="shared" si="4"/>
        <v>0.3258928571428571</v>
      </c>
      <c r="J20" s="222">
        <f t="shared" si="5"/>
        <v>0.34134615384615385</v>
      </c>
      <c r="K20" s="222">
        <f t="shared" si="6"/>
        <v>0.359375</v>
      </c>
      <c r="L20" s="134"/>
      <c r="M20" s="131"/>
      <c r="N20" s="131"/>
      <c r="O20" s="131"/>
    </row>
    <row r="21" spans="1:15" s="203" customFormat="1" ht="13.5" customHeight="1">
      <c r="A21" s="35">
        <v>1.5</v>
      </c>
      <c r="B21" s="166">
        <f t="shared" si="7"/>
        <v>124</v>
      </c>
      <c r="C21" s="166">
        <f t="shared" si="8"/>
        <v>69</v>
      </c>
      <c r="D21" s="43" t="s">
        <v>780</v>
      </c>
      <c r="E21" s="36" t="s">
        <v>779</v>
      </c>
      <c r="F21" s="36"/>
      <c r="G21" s="222">
        <f t="shared" si="2"/>
        <v>0.3046875</v>
      </c>
      <c r="H21" s="222">
        <f t="shared" si="3"/>
        <v>0.31666666666666665</v>
      </c>
      <c r="I21" s="222">
        <f t="shared" si="4"/>
        <v>0.33035714285714285</v>
      </c>
      <c r="J21" s="222">
        <f t="shared" si="5"/>
        <v>0.34615384615384615</v>
      </c>
      <c r="K21" s="222">
        <f t="shared" si="6"/>
        <v>0.3645833333333333</v>
      </c>
      <c r="L21" s="134"/>
      <c r="M21" s="131"/>
      <c r="N21" s="131"/>
      <c r="O21" s="131"/>
    </row>
    <row r="22" spans="1:15" s="203" customFormat="1" ht="13.5" customHeight="1">
      <c r="A22" s="35">
        <v>6.5</v>
      </c>
      <c r="B22" s="166">
        <f t="shared" si="7"/>
        <v>117.5</v>
      </c>
      <c r="C22" s="166">
        <f t="shared" si="8"/>
        <v>75.5</v>
      </c>
      <c r="D22" s="44" t="s">
        <v>781</v>
      </c>
      <c r="E22" s="36" t="s">
        <v>779</v>
      </c>
      <c r="F22" s="36">
        <v>128</v>
      </c>
      <c r="G22" s="222">
        <f t="shared" si="2"/>
        <v>0.3216145833333333</v>
      </c>
      <c r="H22" s="222">
        <f t="shared" si="3"/>
        <v>0.3347222222222222</v>
      </c>
      <c r="I22" s="222">
        <f t="shared" si="4"/>
        <v>0.34970238095238093</v>
      </c>
      <c r="J22" s="222">
        <f t="shared" si="5"/>
        <v>0.3669871794871795</v>
      </c>
      <c r="K22" s="222">
        <f t="shared" si="6"/>
        <v>0.3871527777777778</v>
      </c>
      <c r="L22" s="134"/>
      <c r="M22" s="131"/>
      <c r="N22" s="131"/>
      <c r="O22" s="131"/>
    </row>
    <row r="23" spans="1:15" s="203" customFormat="1" ht="13.5" customHeight="1">
      <c r="A23" s="35">
        <v>4</v>
      </c>
      <c r="B23" s="166">
        <f t="shared" si="7"/>
        <v>113.5</v>
      </c>
      <c r="C23" s="166">
        <f t="shared" si="8"/>
        <v>79.5</v>
      </c>
      <c r="D23" s="43" t="s">
        <v>782</v>
      </c>
      <c r="E23" s="36" t="s">
        <v>779</v>
      </c>
      <c r="F23" s="36"/>
      <c r="G23" s="222">
        <f t="shared" si="2"/>
        <v>0.33203125</v>
      </c>
      <c r="H23" s="222">
        <f t="shared" si="3"/>
        <v>0.3458333333333333</v>
      </c>
      <c r="I23" s="222">
        <f t="shared" si="4"/>
        <v>0.36160714285714285</v>
      </c>
      <c r="J23" s="222">
        <f t="shared" si="5"/>
        <v>0.3798076923076923</v>
      </c>
      <c r="K23" s="222">
        <f t="shared" si="6"/>
        <v>0.40104166666666663</v>
      </c>
      <c r="L23" s="134"/>
      <c r="M23" s="131"/>
      <c r="N23" s="131"/>
      <c r="O23" s="131"/>
    </row>
    <row r="24" spans="1:15" s="203" customFormat="1" ht="13.5" customHeight="1">
      <c r="A24" s="35">
        <v>7.5</v>
      </c>
      <c r="B24" s="166">
        <f t="shared" si="7"/>
        <v>106</v>
      </c>
      <c r="C24" s="166">
        <f t="shared" si="8"/>
        <v>87</v>
      </c>
      <c r="D24" s="44" t="s">
        <v>783</v>
      </c>
      <c r="E24" s="36" t="s">
        <v>779</v>
      </c>
      <c r="F24" s="36"/>
      <c r="G24" s="222">
        <f t="shared" si="2"/>
        <v>0.3515625</v>
      </c>
      <c r="H24" s="222">
        <f t="shared" si="3"/>
        <v>0.36666666666666664</v>
      </c>
      <c r="I24" s="222">
        <f t="shared" si="4"/>
        <v>0.3839285714285714</v>
      </c>
      <c r="J24" s="222">
        <f t="shared" si="5"/>
        <v>0.40384615384615385</v>
      </c>
      <c r="K24" s="222">
        <f t="shared" si="6"/>
        <v>0.4270833333333333</v>
      </c>
      <c r="L24" s="134"/>
      <c r="M24" s="131"/>
      <c r="N24" s="131"/>
      <c r="O24" s="131"/>
    </row>
    <row r="25" spans="1:15" s="203" customFormat="1" ht="13.5" customHeight="1">
      <c r="A25" s="35">
        <v>1.5</v>
      </c>
      <c r="B25" s="166">
        <f>B24-A25</f>
        <v>104.5</v>
      </c>
      <c r="C25" s="166">
        <f>C24+A25</f>
        <v>88.5</v>
      </c>
      <c r="D25" s="44" t="s">
        <v>784</v>
      </c>
      <c r="E25" s="36" t="s">
        <v>779</v>
      </c>
      <c r="F25" s="36"/>
      <c r="G25" s="222">
        <f t="shared" si="2"/>
        <v>0.35546875</v>
      </c>
      <c r="H25" s="222">
        <f t="shared" si="3"/>
        <v>0.3708333333333333</v>
      </c>
      <c r="I25" s="222">
        <f t="shared" si="4"/>
        <v>0.38839285714285715</v>
      </c>
      <c r="J25" s="222">
        <f t="shared" si="5"/>
        <v>0.40865384615384615</v>
      </c>
      <c r="K25" s="222">
        <f t="shared" si="6"/>
        <v>0.43229166666666663</v>
      </c>
      <c r="L25" s="134"/>
      <c r="M25" s="131"/>
      <c r="N25" s="131"/>
      <c r="O25" s="131"/>
    </row>
    <row r="26" spans="1:15" s="203" customFormat="1" ht="13.5" customHeight="1">
      <c r="A26" s="35">
        <v>7.5</v>
      </c>
      <c r="B26" s="166">
        <f>B25-A26</f>
        <v>97</v>
      </c>
      <c r="C26" s="166">
        <f>C25+A26</f>
        <v>96</v>
      </c>
      <c r="D26" s="43" t="s">
        <v>785</v>
      </c>
      <c r="E26" s="36" t="s">
        <v>779</v>
      </c>
      <c r="F26" s="36">
        <v>78</v>
      </c>
      <c r="G26" s="222">
        <f t="shared" si="2"/>
        <v>0.375</v>
      </c>
      <c r="H26" s="222">
        <f t="shared" si="3"/>
        <v>0.3916666666666666</v>
      </c>
      <c r="I26" s="222">
        <f t="shared" si="4"/>
        <v>0.4107142857142857</v>
      </c>
      <c r="J26" s="222">
        <f t="shared" si="5"/>
        <v>0.4326923076923077</v>
      </c>
      <c r="K26" s="222">
        <f t="shared" si="6"/>
        <v>0.4583333333333333</v>
      </c>
      <c r="L26" s="134"/>
      <c r="M26" s="131"/>
      <c r="N26" s="131"/>
      <c r="O26" s="131"/>
    </row>
    <row r="27" spans="1:15" s="203" customFormat="1" ht="13.5" customHeight="1">
      <c r="A27" s="35">
        <v>3.5</v>
      </c>
      <c r="B27" s="166">
        <f t="shared" si="7"/>
        <v>93.5</v>
      </c>
      <c r="C27" s="166">
        <f t="shared" si="8"/>
        <v>99.5</v>
      </c>
      <c r="D27" s="44" t="s">
        <v>786</v>
      </c>
      <c r="E27" s="36" t="s">
        <v>779</v>
      </c>
      <c r="F27" s="36"/>
      <c r="G27" s="222">
        <f t="shared" si="2"/>
        <v>0.3841145833333333</v>
      </c>
      <c r="H27" s="222">
        <f t="shared" si="3"/>
        <v>0.40138888888888885</v>
      </c>
      <c r="I27" s="222">
        <f t="shared" si="4"/>
        <v>0.4211309523809524</v>
      </c>
      <c r="J27" s="222">
        <f t="shared" si="5"/>
        <v>0.4439102564102564</v>
      </c>
      <c r="K27" s="222">
        <f t="shared" si="6"/>
        <v>0.4704861111111111</v>
      </c>
      <c r="L27" s="134"/>
      <c r="M27" s="131"/>
      <c r="N27" s="131"/>
      <c r="O27" s="131"/>
    </row>
    <row r="28" spans="1:15" s="203" customFormat="1" ht="13.5" customHeight="1">
      <c r="A28" s="35">
        <v>9.5</v>
      </c>
      <c r="B28" s="166">
        <f t="shared" si="7"/>
        <v>84</v>
      </c>
      <c r="C28" s="166">
        <f t="shared" si="8"/>
        <v>109</v>
      </c>
      <c r="D28" s="44" t="s">
        <v>787</v>
      </c>
      <c r="E28" s="36" t="s">
        <v>779</v>
      </c>
      <c r="F28" s="36"/>
      <c r="G28" s="222">
        <f t="shared" si="2"/>
        <v>0.40885416666666663</v>
      </c>
      <c r="H28" s="222">
        <f t="shared" si="3"/>
        <v>0.42777777777777776</v>
      </c>
      <c r="I28" s="222">
        <f t="shared" si="4"/>
        <v>0.44940476190476186</v>
      </c>
      <c r="J28" s="222">
        <f t="shared" si="5"/>
        <v>0.47435897435897434</v>
      </c>
      <c r="K28" s="222">
        <f t="shared" si="6"/>
        <v>0.5034722222222222</v>
      </c>
      <c r="L28" s="134"/>
      <c r="M28" s="131"/>
      <c r="N28" s="131"/>
      <c r="O28" s="131"/>
    </row>
    <row r="29" spans="1:15" s="203" customFormat="1" ht="13.5" customHeight="1">
      <c r="A29" s="35">
        <v>2</v>
      </c>
      <c r="B29" s="166">
        <f t="shared" si="7"/>
        <v>82</v>
      </c>
      <c r="C29" s="166">
        <f t="shared" si="8"/>
        <v>111</v>
      </c>
      <c r="D29" s="204" t="s">
        <v>788</v>
      </c>
      <c r="E29" s="45" t="s">
        <v>789</v>
      </c>
      <c r="F29" s="36"/>
      <c r="G29" s="222">
        <f t="shared" si="2"/>
        <v>0.4140625</v>
      </c>
      <c r="H29" s="222">
        <f t="shared" si="3"/>
        <v>0.4333333333333333</v>
      </c>
      <c r="I29" s="222">
        <f t="shared" si="4"/>
        <v>0.45535714285714285</v>
      </c>
      <c r="J29" s="222">
        <f t="shared" si="5"/>
        <v>0.4807692307692308</v>
      </c>
      <c r="K29" s="222">
        <f t="shared" si="6"/>
        <v>0.5104166666666666</v>
      </c>
      <c r="L29" s="134"/>
      <c r="M29" s="131"/>
      <c r="N29" s="131"/>
      <c r="O29" s="131"/>
    </row>
    <row r="30" spans="1:15" s="224" customFormat="1" ht="25.5" customHeight="1">
      <c r="A30" s="67">
        <v>2.5</v>
      </c>
      <c r="B30" s="141">
        <f t="shared" si="7"/>
        <v>79.5</v>
      </c>
      <c r="C30" s="141">
        <f t="shared" si="8"/>
        <v>113.5</v>
      </c>
      <c r="D30" s="169" t="s">
        <v>790</v>
      </c>
      <c r="E30" s="49" t="s">
        <v>791</v>
      </c>
      <c r="F30" s="49">
        <v>142</v>
      </c>
      <c r="G30" s="223">
        <f t="shared" si="2"/>
        <v>0.42057291666666663</v>
      </c>
      <c r="H30" s="223">
        <f t="shared" si="3"/>
        <v>0.44027777777777777</v>
      </c>
      <c r="I30" s="223">
        <f t="shared" si="4"/>
        <v>0.462797619047619</v>
      </c>
      <c r="J30" s="223">
        <f t="shared" si="5"/>
        <v>0.48878205128205127</v>
      </c>
      <c r="K30" s="223">
        <f t="shared" si="6"/>
        <v>0.5190972222222222</v>
      </c>
      <c r="L30" s="137"/>
      <c r="M30" s="138"/>
      <c r="N30" s="138"/>
      <c r="O30" s="138"/>
    </row>
    <row r="31" spans="1:15" s="203" customFormat="1" ht="13.5" customHeight="1">
      <c r="A31" s="35"/>
      <c r="B31" s="166">
        <f t="shared" si="7"/>
        <v>79.5</v>
      </c>
      <c r="C31" s="166">
        <f t="shared" si="8"/>
        <v>113.5</v>
      </c>
      <c r="D31" s="58"/>
      <c r="E31" s="36"/>
      <c r="F31" s="36"/>
      <c r="G31" s="222">
        <f t="shared" si="2"/>
        <v>0.42057291666666663</v>
      </c>
      <c r="H31" s="222">
        <f t="shared" si="3"/>
        <v>0.44027777777777777</v>
      </c>
      <c r="I31" s="222">
        <f t="shared" si="4"/>
        <v>0.462797619047619</v>
      </c>
      <c r="J31" s="222">
        <f t="shared" si="5"/>
        <v>0.48878205128205127</v>
      </c>
      <c r="K31" s="222">
        <f t="shared" si="6"/>
        <v>0.5190972222222222</v>
      </c>
      <c r="L31" s="134"/>
      <c r="M31" s="131"/>
      <c r="N31" s="131"/>
      <c r="O31" s="131"/>
    </row>
    <row r="32" spans="1:15" s="203" customFormat="1" ht="12.75" customHeight="1" hidden="1">
      <c r="A32" s="35"/>
      <c r="B32" s="166">
        <f t="shared" si="7"/>
        <v>79.5</v>
      </c>
      <c r="C32" s="166">
        <f t="shared" si="8"/>
        <v>113.5</v>
      </c>
      <c r="D32" s="225"/>
      <c r="E32" s="36"/>
      <c r="F32" s="36"/>
      <c r="G32" s="222">
        <f t="shared" si="2"/>
        <v>0.42057291666666663</v>
      </c>
      <c r="H32" s="222">
        <f t="shared" si="3"/>
        <v>0.44027777777777777</v>
      </c>
      <c r="I32" s="222">
        <f t="shared" si="4"/>
        <v>0.462797619047619</v>
      </c>
      <c r="J32" s="222">
        <f t="shared" si="5"/>
        <v>0.48878205128205127</v>
      </c>
      <c r="K32" s="222">
        <f t="shared" si="6"/>
        <v>0.5190972222222222</v>
      </c>
      <c r="L32" s="134"/>
      <c r="M32" s="131"/>
      <c r="N32" s="131"/>
      <c r="O32" s="131"/>
    </row>
    <row r="33" spans="1:15" s="203" customFormat="1" ht="12.75" customHeight="1" hidden="1">
      <c r="A33" s="35"/>
      <c r="B33" s="166">
        <f t="shared" si="7"/>
        <v>79.5</v>
      </c>
      <c r="C33" s="166">
        <f t="shared" si="8"/>
        <v>113.5</v>
      </c>
      <c r="D33" s="58"/>
      <c r="E33" s="36"/>
      <c r="F33" s="36"/>
      <c r="G33" s="222">
        <f t="shared" si="2"/>
        <v>0.42057291666666663</v>
      </c>
      <c r="H33" s="222">
        <f t="shared" si="3"/>
        <v>0.44027777777777777</v>
      </c>
      <c r="I33" s="222">
        <f t="shared" si="4"/>
        <v>0.462797619047619</v>
      </c>
      <c r="J33" s="222">
        <f t="shared" si="5"/>
        <v>0.48878205128205127</v>
      </c>
      <c r="K33" s="222">
        <f t="shared" si="6"/>
        <v>0.5190972222222222</v>
      </c>
      <c r="L33" s="134"/>
      <c r="M33" s="131"/>
      <c r="N33" s="131"/>
      <c r="O33" s="131"/>
    </row>
    <row r="34" spans="1:15" s="203" customFormat="1" ht="12.75" customHeight="1" hidden="1">
      <c r="A34" s="35"/>
      <c r="B34" s="166">
        <f t="shared" si="7"/>
        <v>79.5</v>
      </c>
      <c r="C34" s="166">
        <f t="shared" si="8"/>
        <v>113.5</v>
      </c>
      <c r="D34" s="54"/>
      <c r="E34" s="36"/>
      <c r="F34" s="36"/>
      <c r="G34" s="222">
        <f t="shared" si="2"/>
        <v>0.42057291666666663</v>
      </c>
      <c r="H34" s="222">
        <f t="shared" si="3"/>
        <v>0.44027777777777777</v>
      </c>
      <c r="I34" s="222">
        <f t="shared" si="4"/>
        <v>0.462797619047619</v>
      </c>
      <c r="J34" s="222">
        <f t="shared" si="5"/>
        <v>0.48878205128205127</v>
      </c>
      <c r="K34" s="222">
        <f t="shared" si="6"/>
        <v>0.5190972222222222</v>
      </c>
      <c r="L34" s="134"/>
      <c r="M34" s="131"/>
      <c r="N34" s="131"/>
      <c r="O34" s="131"/>
    </row>
    <row r="35" spans="1:15" s="203" customFormat="1" ht="12.75" customHeight="1" hidden="1">
      <c r="A35" s="35"/>
      <c r="B35" s="166">
        <f t="shared" si="7"/>
        <v>79.5</v>
      </c>
      <c r="C35" s="166">
        <f t="shared" si="8"/>
        <v>113.5</v>
      </c>
      <c r="D35" s="43"/>
      <c r="E35" s="45"/>
      <c r="F35" s="36"/>
      <c r="G35" s="222">
        <f t="shared" si="2"/>
        <v>0.42057291666666663</v>
      </c>
      <c r="H35" s="222">
        <f t="shared" si="3"/>
        <v>0.44027777777777777</v>
      </c>
      <c r="I35" s="222">
        <f t="shared" si="4"/>
        <v>0.462797619047619</v>
      </c>
      <c r="J35" s="222">
        <f t="shared" si="5"/>
        <v>0.48878205128205127</v>
      </c>
      <c r="K35" s="222">
        <f t="shared" si="6"/>
        <v>0.5190972222222222</v>
      </c>
      <c r="L35" s="134"/>
      <c r="M35" s="131"/>
      <c r="N35" s="131"/>
      <c r="O35" s="131"/>
    </row>
    <row r="36" spans="1:15" s="203" customFormat="1" ht="12.75" customHeight="1" hidden="1">
      <c r="A36" s="35"/>
      <c r="B36" s="166">
        <f t="shared" si="7"/>
        <v>79.5</v>
      </c>
      <c r="C36" s="166">
        <f t="shared" si="8"/>
        <v>113.5</v>
      </c>
      <c r="D36" s="43"/>
      <c r="E36" s="36"/>
      <c r="F36" s="36"/>
      <c r="G36" s="222">
        <f t="shared" si="2"/>
        <v>0.42057291666666663</v>
      </c>
      <c r="H36" s="222">
        <f t="shared" si="3"/>
        <v>0.44027777777777777</v>
      </c>
      <c r="I36" s="222">
        <f t="shared" si="4"/>
        <v>0.462797619047619</v>
      </c>
      <c r="J36" s="222">
        <f t="shared" si="5"/>
        <v>0.48878205128205127</v>
      </c>
      <c r="K36" s="222">
        <f t="shared" si="6"/>
        <v>0.5190972222222222</v>
      </c>
      <c r="L36" s="134"/>
      <c r="M36" s="131"/>
      <c r="N36" s="131"/>
      <c r="O36" s="131"/>
    </row>
    <row r="37" spans="1:15" s="203" customFormat="1" ht="12.75" customHeight="1" hidden="1">
      <c r="A37" s="35"/>
      <c r="B37" s="166">
        <f t="shared" si="7"/>
        <v>79.5</v>
      </c>
      <c r="C37" s="166">
        <f t="shared" si="8"/>
        <v>113.5</v>
      </c>
      <c r="D37" s="43"/>
      <c r="E37" s="36"/>
      <c r="F37" s="36"/>
      <c r="G37" s="222">
        <f t="shared" si="2"/>
        <v>0.42057291666666663</v>
      </c>
      <c r="H37" s="222">
        <f t="shared" si="3"/>
        <v>0.44027777777777777</v>
      </c>
      <c r="I37" s="222">
        <f t="shared" si="4"/>
        <v>0.462797619047619</v>
      </c>
      <c r="J37" s="222">
        <f t="shared" si="5"/>
        <v>0.48878205128205127</v>
      </c>
      <c r="K37" s="222">
        <f t="shared" si="6"/>
        <v>0.5190972222222222</v>
      </c>
      <c r="L37" s="134"/>
      <c r="M37" s="131"/>
      <c r="N37" s="131"/>
      <c r="O37" s="131"/>
    </row>
    <row r="38" spans="1:15" s="203" customFormat="1" ht="12.75" customHeight="1" hidden="1">
      <c r="A38" s="35"/>
      <c r="B38" s="166">
        <f t="shared" si="7"/>
        <v>79.5</v>
      </c>
      <c r="C38" s="166">
        <f t="shared" si="8"/>
        <v>113.5</v>
      </c>
      <c r="D38" s="43"/>
      <c r="E38" s="45"/>
      <c r="F38" s="58"/>
      <c r="G38" s="222">
        <f t="shared" si="2"/>
        <v>0.42057291666666663</v>
      </c>
      <c r="H38" s="222">
        <f t="shared" si="3"/>
        <v>0.44027777777777777</v>
      </c>
      <c r="I38" s="222">
        <f t="shared" si="4"/>
        <v>0.462797619047619</v>
      </c>
      <c r="J38" s="222">
        <f t="shared" si="5"/>
        <v>0.48878205128205127</v>
      </c>
      <c r="K38" s="222">
        <f t="shared" si="6"/>
        <v>0.5190972222222222</v>
      </c>
      <c r="L38" s="134"/>
      <c r="M38" s="131"/>
      <c r="N38" s="131"/>
      <c r="O38" s="131"/>
    </row>
    <row r="39" spans="1:15" s="203" customFormat="1" ht="12.75" customHeight="1" hidden="1">
      <c r="A39" s="35"/>
      <c r="B39" s="166">
        <f t="shared" si="7"/>
        <v>79.5</v>
      </c>
      <c r="C39" s="166">
        <f t="shared" si="8"/>
        <v>113.5</v>
      </c>
      <c r="D39" s="54"/>
      <c r="E39" s="45"/>
      <c r="F39" s="36"/>
      <c r="G39" s="222">
        <f t="shared" si="2"/>
        <v>0.42057291666666663</v>
      </c>
      <c r="H39" s="222">
        <f t="shared" si="3"/>
        <v>0.44027777777777777</v>
      </c>
      <c r="I39" s="222">
        <f t="shared" si="4"/>
        <v>0.462797619047619</v>
      </c>
      <c r="J39" s="222">
        <f t="shared" si="5"/>
        <v>0.48878205128205127</v>
      </c>
      <c r="K39" s="222">
        <f t="shared" si="6"/>
        <v>0.5190972222222222</v>
      </c>
      <c r="L39" s="126"/>
      <c r="M39" s="131"/>
      <c r="N39" s="131"/>
      <c r="O39" s="131"/>
    </row>
    <row r="40" spans="1:15" s="203" customFormat="1" ht="12.75" customHeight="1" hidden="1">
      <c r="A40" s="35"/>
      <c r="B40" s="166">
        <f>B39-A40</f>
        <v>79.5</v>
      </c>
      <c r="C40" s="166">
        <f>C39+A40</f>
        <v>113.5</v>
      </c>
      <c r="D40" s="54"/>
      <c r="E40" s="36"/>
      <c r="F40" s="36"/>
      <c r="G40" s="222">
        <f t="shared" si="2"/>
        <v>0.42057291666666663</v>
      </c>
      <c r="H40" s="222">
        <f t="shared" si="3"/>
        <v>0.44027777777777777</v>
      </c>
      <c r="I40" s="222">
        <f t="shared" si="4"/>
        <v>0.462797619047619</v>
      </c>
      <c r="J40" s="222">
        <f t="shared" si="5"/>
        <v>0.48878205128205127</v>
      </c>
      <c r="K40" s="222">
        <f t="shared" si="6"/>
        <v>0.5190972222222222</v>
      </c>
      <c r="L40" s="126"/>
      <c r="M40" s="131"/>
      <c r="N40" s="131"/>
      <c r="O40" s="131"/>
    </row>
    <row r="41" spans="1:15" s="203" customFormat="1" ht="12.75" customHeight="1" hidden="1">
      <c r="A41" s="35"/>
      <c r="B41" s="166">
        <f t="shared" si="7"/>
        <v>79.5</v>
      </c>
      <c r="C41" s="166">
        <f t="shared" si="8"/>
        <v>113.5</v>
      </c>
      <c r="D41" s="43"/>
      <c r="E41" s="45"/>
      <c r="F41" s="36"/>
      <c r="G41" s="222">
        <f t="shared" si="2"/>
        <v>0.42057291666666663</v>
      </c>
      <c r="H41" s="222">
        <f t="shared" si="3"/>
        <v>0.44027777777777777</v>
      </c>
      <c r="I41" s="222">
        <f t="shared" si="4"/>
        <v>0.462797619047619</v>
      </c>
      <c r="J41" s="222">
        <f t="shared" si="5"/>
        <v>0.48878205128205127</v>
      </c>
      <c r="K41" s="222">
        <f t="shared" si="6"/>
        <v>0.5190972222222222</v>
      </c>
      <c r="L41" s="126"/>
      <c r="M41" s="131"/>
      <c r="N41" s="131"/>
      <c r="O41" s="131"/>
    </row>
    <row r="42" spans="1:15" s="203" customFormat="1" ht="12.75" customHeight="1" hidden="1">
      <c r="A42" s="166"/>
      <c r="B42" s="166">
        <f t="shared" si="7"/>
        <v>79.5</v>
      </c>
      <c r="C42" s="166">
        <f t="shared" si="8"/>
        <v>113.5</v>
      </c>
      <c r="D42" s="58"/>
      <c r="E42" s="58"/>
      <c r="F42" s="58"/>
      <c r="G42" s="222">
        <f t="shared" si="2"/>
        <v>0.42057291666666663</v>
      </c>
      <c r="H42" s="222">
        <f t="shared" si="3"/>
        <v>0.44027777777777777</v>
      </c>
      <c r="I42" s="222">
        <f t="shared" si="4"/>
        <v>0.462797619047619</v>
      </c>
      <c r="J42" s="222">
        <f t="shared" si="5"/>
        <v>0.48878205128205127</v>
      </c>
      <c r="K42" s="222">
        <f t="shared" si="6"/>
        <v>0.5190972222222222</v>
      </c>
      <c r="L42" s="126"/>
      <c r="M42" s="131"/>
      <c r="N42" s="131"/>
      <c r="O42" s="131"/>
    </row>
    <row r="43" spans="1:15" s="203" customFormat="1" ht="12.75" customHeight="1" hidden="1">
      <c r="A43" s="166"/>
      <c r="B43" s="166">
        <f t="shared" si="7"/>
        <v>79.5</v>
      </c>
      <c r="C43" s="166">
        <f t="shared" si="8"/>
        <v>113.5</v>
      </c>
      <c r="D43" s="204"/>
      <c r="E43" s="55"/>
      <c r="F43" s="88"/>
      <c r="G43" s="222">
        <f t="shared" si="2"/>
        <v>0.42057291666666663</v>
      </c>
      <c r="H43" s="222">
        <f t="shared" si="3"/>
        <v>0.44027777777777777</v>
      </c>
      <c r="I43" s="222">
        <f t="shared" si="4"/>
        <v>0.462797619047619</v>
      </c>
      <c r="J43" s="222">
        <f t="shared" si="5"/>
        <v>0.48878205128205127</v>
      </c>
      <c r="K43" s="222">
        <f t="shared" si="6"/>
        <v>0.5190972222222222</v>
      </c>
      <c r="L43" s="126"/>
      <c r="M43" s="131"/>
      <c r="N43" s="131"/>
      <c r="O43" s="131"/>
    </row>
    <row r="44" spans="1:15" s="203" customFormat="1" ht="12.75" customHeight="1" hidden="1">
      <c r="A44" s="166"/>
      <c r="B44" s="166">
        <f t="shared" si="7"/>
        <v>79.5</v>
      </c>
      <c r="C44" s="166">
        <f t="shared" si="8"/>
        <v>113.5</v>
      </c>
      <c r="D44" s="204"/>
      <c r="E44" s="55"/>
      <c r="F44" s="88"/>
      <c r="G44" s="222">
        <f t="shared" si="2"/>
        <v>0.42057291666666663</v>
      </c>
      <c r="H44" s="222">
        <f t="shared" si="3"/>
        <v>0.44027777777777777</v>
      </c>
      <c r="I44" s="222">
        <f t="shared" si="4"/>
        <v>0.462797619047619</v>
      </c>
      <c r="J44" s="222">
        <f t="shared" si="5"/>
        <v>0.48878205128205127</v>
      </c>
      <c r="K44" s="222">
        <f t="shared" si="6"/>
        <v>0.5190972222222222</v>
      </c>
      <c r="L44" s="126"/>
      <c r="M44" s="131"/>
      <c r="N44" s="3"/>
      <c r="O44" s="131"/>
    </row>
    <row r="45" spans="1:15" s="203" customFormat="1" ht="12.75" customHeight="1" hidden="1">
      <c r="A45" s="166"/>
      <c r="B45" s="166">
        <f t="shared" si="7"/>
        <v>79.5</v>
      </c>
      <c r="C45" s="166">
        <f t="shared" si="8"/>
        <v>113.5</v>
      </c>
      <c r="D45" s="204"/>
      <c r="E45" s="55"/>
      <c r="F45" s="88"/>
      <c r="G45" s="222">
        <f t="shared" si="2"/>
        <v>0.42057291666666663</v>
      </c>
      <c r="H45" s="222">
        <f t="shared" si="3"/>
        <v>0.44027777777777777</v>
      </c>
      <c r="I45" s="222">
        <f t="shared" si="4"/>
        <v>0.462797619047619</v>
      </c>
      <c r="J45" s="222">
        <f t="shared" si="5"/>
        <v>0.48878205128205127</v>
      </c>
      <c r="K45" s="222">
        <f t="shared" si="6"/>
        <v>0.5190972222222222</v>
      </c>
      <c r="L45" s="126"/>
      <c r="M45" s="131"/>
      <c r="N45" s="131"/>
      <c r="O45" s="131"/>
    </row>
    <row r="46" spans="1:256" ht="12.75" customHeight="1" hidden="1">
      <c r="A46" s="73"/>
      <c r="B46" s="166">
        <f t="shared" si="7"/>
        <v>79.5</v>
      </c>
      <c r="C46" s="166">
        <f t="shared" si="8"/>
        <v>113.5</v>
      </c>
      <c r="D46" s="62"/>
      <c r="E46" s="176"/>
      <c r="F46" s="45"/>
      <c r="G46" s="222">
        <f t="shared" si="2"/>
        <v>0.42057291666666663</v>
      </c>
      <c r="H46" s="222">
        <f t="shared" si="3"/>
        <v>0.44027777777777777</v>
      </c>
      <c r="I46" s="222">
        <f t="shared" si="4"/>
        <v>0.462797619047619</v>
      </c>
      <c r="J46" s="222">
        <f t="shared" si="5"/>
        <v>0.48878205128205127</v>
      </c>
      <c r="K46" s="222">
        <f t="shared" si="6"/>
        <v>0.5190972222222222</v>
      </c>
      <c r="L46" s="226"/>
      <c r="M46" s="199"/>
      <c r="N46" s="200"/>
      <c r="O46" s="20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 customHeight="1" hidden="1">
      <c r="A47" s="73"/>
      <c r="B47" s="166">
        <f>B46-A47</f>
        <v>79.5</v>
      </c>
      <c r="C47" s="166">
        <f>C46+A47</f>
        <v>113.5</v>
      </c>
      <c r="D47" s="62"/>
      <c r="E47" s="176"/>
      <c r="F47" s="45"/>
      <c r="G47" s="222">
        <f t="shared" si="2"/>
        <v>0.42057291666666663</v>
      </c>
      <c r="H47" s="222">
        <f t="shared" si="3"/>
        <v>0.44027777777777777</v>
      </c>
      <c r="I47" s="222">
        <f t="shared" si="4"/>
        <v>0.462797619047619</v>
      </c>
      <c r="J47" s="222">
        <f t="shared" si="5"/>
        <v>0.48878205128205127</v>
      </c>
      <c r="K47" s="222">
        <f t="shared" si="6"/>
        <v>0.5190972222222222</v>
      </c>
      <c r="L47" s="226"/>
      <c r="M47" s="199"/>
      <c r="N47" s="200"/>
      <c r="O47" s="200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 customHeight="1" hidden="1">
      <c r="A48" s="73"/>
      <c r="B48" s="166">
        <f>B47-A48</f>
        <v>79.5</v>
      </c>
      <c r="C48" s="166">
        <f>C47+A48</f>
        <v>113.5</v>
      </c>
      <c r="D48" s="62"/>
      <c r="E48" s="176"/>
      <c r="F48" s="45"/>
      <c r="G48" s="222">
        <f t="shared" si="2"/>
        <v>0.42057291666666663</v>
      </c>
      <c r="H48" s="222">
        <f t="shared" si="3"/>
        <v>0.44027777777777777</v>
      </c>
      <c r="I48" s="222">
        <f t="shared" si="4"/>
        <v>0.462797619047619</v>
      </c>
      <c r="J48" s="222">
        <f t="shared" si="5"/>
        <v>0.48878205128205127</v>
      </c>
      <c r="K48" s="222">
        <f t="shared" si="6"/>
        <v>0.5190972222222222</v>
      </c>
      <c r="L48" s="226"/>
      <c r="M48" s="199"/>
      <c r="N48" s="200"/>
      <c r="O48" s="200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 customHeight="1" hidden="1">
      <c r="A49" s="73"/>
      <c r="B49" s="166">
        <f>B48-A49</f>
        <v>79.5</v>
      </c>
      <c r="C49" s="166">
        <f>C48+A49</f>
        <v>113.5</v>
      </c>
      <c r="D49" s="62"/>
      <c r="E49" s="176"/>
      <c r="F49" s="45"/>
      <c r="G49" s="222">
        <f t="shared" si="2"/>
        <v>0.42057291666666663</v>
      </c>
      <c r="H49" s="222">
        <f t="shared" si="3"/>
        <v>0.44027777777777777</v>
      </c>
      <c r="I49" s="222">
        <f t="shared" si="4"/>
        <v>0.462797619047619</v>
      </c>
      <c r="J49" s="222">
        <f t="shared" si="5"/>
        <v>0.48878205128205127</v>
      </c>
      <c r="K49" s="222">
        <f t="shared" si="6"/>
        <v>0.5190972222222222</v>
      </c>
      <c r="L49" s="227"/>
      <c r="M49" s="199"/>
      <c r="N49" s="200"/>
      <c r="O49" s="200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 customHeight="1">
      <c r="A50" s="73">
        <v>2.5</v>
      </c>
      <c r="B50" s="166">
        <f t="shared" si="7"/>
        <v>77</v>
      </c>
      <c r="C50" s="166">
        <f t="shared" si="8"/>
        <v>116</v>
      </c>
      <c r="D50" s="62" t="s">
        <v>1058</v>
      </c>
      <c r="E50" s="36"/>
      <c r="F50" s="36">
        <v>66</v>
      </c>
      <c r="G50" s="222">
        <f t="shared" si="2"/>
        <v>0.4270833333333333</v>
      </c>
      <c r="H50" s="222">
        <f t="shared" si="3"/>
        <v>0.4472222222222222</v>
      </c>
      <c r="I50" s="222">
        <f t="shared" si="4"/>
        <v>0.47023809523809523</v>
      </c>
      <c r="J50" s="222">
        <f t="shared" si="5"/>
        <v>0.4967948717948718</v>
      </c>
      <c r="K50" s="222">
        <f t="shared" si="6"/>
        <v>0.5277777777777777</v>
      </c>
      <c r="L50" s="227"/>
      <c r="M50" s="199"/>
      <c r="N50" s="200"/>
      <c r="O50" s="20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5" s="209" customFormat="1" ht="13.5" customHeight="1">
      <c r="A51" s="67"/>
      <c r="B51" s="67"/>
      <c r="C51" s="46"/>
      <c r="D51" s="228" t="s">
        <v>51</v>
      </c>
      <c r="E51" s="229"/>
      <c r="F51" s="49"/>
      <c r="G51" s="49"/>
      <c r="H51" s="49"/>
      <c r="I51" s="49"/>
      <c r="J51" s="49"/>
      <c r="K51" s="206"/>
      <c r="L51" s="207"/>
      <c r="M51" s="230"/>
      <c r="N51" s="231"/>
      <c r="O51" s="231"/>
    </row>
    <row r="52" spans="1:256" ht="13.5" customHeight="1">
      <c r="A52" s="35">
        <v>0</v>
      </c>
      <c r="B52" s="35">
        <f>B50</f>
        <v>77</v>
      </c>
      <c r="C52" s="73">
        <f>C50</f>
        <v>116</v>
      </c>
      <c r="D52" s="78" t="s">
        <v>1058</v>
      </c>
      <c r="E52" s="36" t="s">
        <v>250</v>
      </c>
      <c r="F52" s="36"/>
      <c r="G52" s="201">
        <f>$L$6</f>
        <v>0.4791666666666667</v>
      </c>
      <c r="H52" s="201">
        <f>$L$6</f>
        <v>0.4791666666666667</v>
      </c>
      <c r="I52" s="201">
        <f>$L$6</f>
        <v>0.4791666666666667</v>
      </c>
      <c r="J52" s="201">
        <f>$L$6</f>
        <v>0.4791666666666667</v>
      </c>
      <c r="K52" s="201">
        <f>$L$6</f>
        <v>0.4791666666666667</v>
      </c>
      <c r="L52" s="210">
        <f>A52</f>
        <v>0</v>
      </c>
      <c r="M52" s="232"/>
      <c r="N52" s="200"/>
      <c r="O52" s="200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>
      <c r="A53" s="35">
        <v>16</v>
      </c>
      <c r="B53" s="35">
        <f>$H$5-C53</f>
        <v>61</v>
      </c>
      <c r="C53" s="73">
        <f>C52+A53</f>
        <v>132</v>
      </c>
      <c r="D53" s="43" t="s">
        <v>792</v>
      </c>
      <c r="E53" s="36" t="s">
        <v>250</v>
      </c>
      <c r="F53" s="36"/>
      <c r="G53" s="222">
        <f>SUM($G$52+$O$3*L53)</f>
        <v>0.5208333333333334</v>
      </c>
      <c r="H53" s="222">
        <f>SUM($H$52+$P$3*L53)</f>
        <v>0.5236111111111111</v>
      </c>
      <c r="I53" s="222">
        <f>SUM($I$52+$Q$3*L53)</f>
        <v>0.5267857142857143</v>
      </c>
      <c r="J53" s="222">
        <f>SUM($J$52+$R$3*L53)</f>
        <v>0.530448717948718</v>
      </c>
      <c r="K53" s="222">
        <f>SUM($K$52+$S$3*L53)</f>
        <v>0.5347222222222222</v>
      </c>
      <c r="L53" s="233">
        <f>L52+A53</f>
        <v>16</v>
      </c>
      <c r="M53" s="199"/>
      <c r="N53" s="200"/>
      <c r="O53" s="200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 customHeight="1">
      <c r="A54" s="35">
        <v>6</v>
      </c>
      <c r="B54" s="35">
        <f aca="true" t="shared" si="9" ref="B54:B80">$H$5-C54</f>
        <v>55</v>
      </c>
      <c r="C54" s="73">
        <f aca="true" t="shared" si="10" ref="C54:C62">C53+A54</f>
        <v>138</v>
      </c>
      <c r="D54" s="43" t="s">
        <v>793</v>
      </c>
      <c r="E54" s="36" t="s">
        <v>372</v>
      </c>
      <c r="F54" s="36"/>
      <c r="G54" s="222">
        <f aca="true" t="shared" si="11" ref="G54:G80">SUM($G$52+$O$3*L54)</f>
        <v>0.5364583333333334</v>
      </c>
      <c r="H54" s="222">
        <f aca="true" t="shared" si="12" ref="H54:H80">SUM($H$52+$P$3*L54)</f>
        <v>0.5402777777777777</v>
      </c>
      <c r="I54" s="222">
        <f aca="true" t="shared" si="13" ref="I54:I80">SUM($I$52+$Q$3*L54)</f>
        <v>0.5446428571428572</v>
      </c>
      <c r="J54" s="222">
        <f aca="true" t="shared" si="14" ref="J54:J80">SUM($J$52+$R$3*L54)</f>
        <v>0.5496794871794872</v>
      </c>
      <c r="K54" s="222">
        <f aca="true" t="shared" si="15" ref="K54:K80">SUM($K$52+$S$3*L54)</f>
        <v>0.5555555555555556</v>
      </c>
      <c r="L54" s="233">
        <f aca="true" t="shared" si="16" ref="L54:L80">L53+A54</f>
        <v>22</v>
      </c>
      <c r="M54" s="199"/>
      <c r="N54" s="200"/>
      <c r="O54" s="200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 customHeight="1">
      <c r="A55" s="35">
        <v>6</v>
      </c>
      <c r="B55" s="35">
        <f t="shared" si="9"/>
        <v>49</v>
      </c>
      <c r="C55" s="73">
        <f t="shared" si="10"/>
        <v>144</v>
      </c>
      <c r="D55" s="43" t="s">
        <v>794</v>
      </c>
      <c r="E55" s="45" t="s">
        <v>372</v>
      </c>
      <c r="F55" s="36"/>
      <c r="G55" s="222">
        <f t="shared" si="11"/>
        <v>0.5520833333333334</v>
      </c>
      <c r="H55" s="222">
        <f t="shared" si="12"/>
        <v>0.5569444444444445</v>
      </c>
      <c r="I55" s="222">
        <f t="shared" si="13"/>
        <v>0.5625</v>
      </c>
      <c r="J55" s="222">
        <f t="shared" si="14"/>
        <v>0.5689102564102564</v>
      </c>
      <c r="K55" s="222">
        <f t="shared" si="15"/>
        <v>0.5763888888888888</v>
      </c>
      <c r="L55" s="233">
        <f t="shared" si="16"/>
        <v>28</v>
      </c>
      <c r="M55" s="199"/>
      <c r="N55" s="200"/>
      <c r="O55" s="200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 customHeight="1">
      <c r="A56" s="35">
        <v>2</v>
      </c>
      <c r="B56" s="35">
        <f t="shared" si="9"/>
        <v>47</v>
      </c>
      <c r="C56" s="73">
        <f t="shared" si="10"/>
        <v>146</v>
      </c>
      <c r="D56" s="43" t="s">
        <v>795</v>
      </c>
      <c r="E56" s="36" t="s">
        <v>201</v>
      </c>
      <c r="F56" s="36"/>
      <c r="G56" s="222">
        <f t="shared" si="11"/>
        <v>0.5572916666666667</v>
      </c>
      <c r="H56" s="222">
        <f t="shared" si="12"/>
        <v>0.5625</v>
      </c>
      <c r="I56" s="222">
        <f t="shared" si="13"/>
        <v>0.5684523809523809</v>
      </c>
      <c r="J56" s="222">
        <f t="shared" si="14"/>
        <v>0.5753205128205128</v>
      </c>
      <c r="K56" s="222">
        <f t="shared" si="15"/>
        <v>0.5833333333333334</v>
      </c>
      <c r="L56" s="233">
        <f t="shared" si="16"/>
        <v>30</v>
      </c>
      <c r="M56" s="199"/>
      <c r="N56" s="200"/>
      <c r="O56" s="200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 customHeight="1">
      <c r="A57" s="35">
        <v>12</v>
      </c>
      <c r="B57" s="35">
        <f t="shared" si="9"/>
        <v>35</v>
      </c>
      <c r="C57" s="73">
        <f t="shared" si="10"/>
        <v>158</v>
      </c>
      <c r="D57" s="44" t="s">
        <v>796</v>
      </c>
      <c r="E57" s="36" t="s">
        <v>797</v>
      </c>
      <c r="F57" s="36"/>
      <c r="G57" s="222">
        <f t="shared" si="11"/>
        <v>0.5885416666666667</v>
      </c>
      <c r="H57" s="222">
        <f t="shared" si="12"/>
        <v>0.5958333333333333</v>
      </c>
      <c r="I57" s="222">
        <f t="shared" si="13"/>
        <v>0.6041666666666667</v>
      </c>
      <c r="J57" s="222">
        <f t="shared" si="14"/>
        <v>0.6137820512820513</v>
      </c>
      <c r="K57" s="222">
        <f t="shared" si="15"/>
        <v>0.625</v>
      </c>
      <c r="L57" s="233">
        <f t="shared" si="16"/>
        <v>42</v>
      </c>
      <c r="M57" s="199"/>
      <c r="N57" s="200"/>
      <c r="O57" s="200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 customHeight="1">
      <c r="A58" s="35">
        <v>6.5</v>
      </c>
      <c r="B58" s="35">
        <f t="shared" si="9"/>
        <v>28.5</v>
      </c>
      <c r="C58" s="73">
        <f t="shared" si="10"/>
        <v>164.5</v>
      </c>
      <c r="D58" s="43" t="s">
        <v>798</v>
      </c>
      <c r="E58" s="36" t="s">
        <v>797</v>
      </c>
      <c r="F58" s="36">
        <v>177</v>
      </c>
      <c r="G58" s="222">
        <f t="shared" si="11"/>
        <v>0.60546875</v>
      </c>
      <c r="H58" s="222">
        <f t="shared" si="12"/>
        <v>0.6138888888888889</v>
      </c>
      <c r="I58" s="222">
        <f t="shared" si="13"/>
        <v>0.6235119047619048</v>
      </c>
      <c r="J58" s="222">
        <f t="shared" si="14"/>
        <v>0.6346153846153846</v>
      </c>
      <c r="K58" s="222">
        <f t="shared" si="15"/>
        <v>0.6475694444444444</v>
      </c>
      <c r="L58" s="233">
        <f t="shared" si="16"/>
        <v>48.5</v>
      </c>
      <c r="M58" s="199"/>
      <c r="N58" s="200"/>
      <c r="O58" s="200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 customHeight="1">
      <c r="A59" s="35">
        <v>4</v>
      </c>
      <c r="B59" s="35">
        <f t="shared" si="9"/>
        <v>24.5</v>
      </c>
      <c r="C59" s="73">
        <f t="shared" si="10"/>
        <v>168.5</v>
      </c>
      <c r="D59" s="44" t="s">
        <v>799</v>
      </c>
      <c r="E59" s="36" t="s">
        <v>797</v>
      </c>
      <c r="F59" s="36"/>
      <c r="G59" s="222">
        <f t="shared" si="11"/>
        <v>0.6158854166666667</v>
      </c>
      <c r="H59" s="222">
        <f t="shared" si="12"/>
        <v>0.625</v>
      </c>
      <c r="I59" s="222">
        <f t="shared" si="13"/>
        <v>0.6354166666666667</v>
      </c>
      <c r="J59" s="222">
        <f t="shared" si="14"/>
        <v>0.6474358974358975</v>
      </c>
      <c r="K59" s="222">
        <f t="shared" si="15"/>
        <v>0.6614583333333334</v>
      </c>
      <c r="L59" s="233">
        <f t="shared" si="16"/>
        <v>52.5</v>
      </c>
      <c r="M59" s="199"/>
      <c r="N59" s="200"/>
      <c r="O59" s="200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>
      <c r="A60" s="35">
        <v>5</v>
      </c>
      <c r="B60" s="35">
        <f t="shared" si="9"/>
        <v>19.5</v>
      </c>
      <c r="C60" s="73">
        <f t="shared" si="10"/>
        <v>173.5</v>
      </c>
      <c r="D60" s="43" t="s">
        <v>800</v>
      </c>
      <c r="E60" s="45" t="s">
        <v>304</v>
      </c>
      <c r="F60" s="36"/>
      <c r="G60" s="222">
        <f t="shared" si="11"/>
        <v>0.62890625</v>
      </c>
      <c r="H60" s="222">
        <f t="shared" si="12"/>
        <v>0.6388888888888888</v>
      </c>
      <c r="I60" s="222">
        <f t="shared" si="13"/>
        <v>0.6502976190476191</v>
      </c>
      <c r="J60" s="222">
        <f t="shared" si="14"/>
        <v>0.6634615384615384</v>
      </c>
      <c r="K60" s="222">
        <f t="shared" si="15"/>
        <v>0.6788194444444444</v>
      </c>
      <c r="L60" s="233">
        <f t="shared" si="16"/>
        <v>57.5</v>
      </c>
      <c r="M60" s="199"/>
      <c r="N60" s="200"/>
      <c r="O60" s="20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 customHeight="1">
      <c r="A61" s="35">
        <v>5</v>
      </c>
      <c r="B61" s="35">
        <f t="shared" si="9"/>
        <v>14.5</v>
      </c>
      <c r="C61" s="73">
        <f t="shared" si="10"/>
        <v>178.5</v>
      </c>
      <c r="D61" s="44" t="s">
        <v>801</v>
      </c>
      <c r="E61" s="36" t="s">
        <v>802</v>
      </c>
      <c r="F61" s="36"/>
      <c r="G61" s="222">
        <f t="shared" si="11"/>
        <v>0.6419270833333334</v>
      </c>
      <c r="H61" s="222">
        <f t="shared" si="12"/>
        <v>0.6527777777777778</v>
      </c>
      <c r="I61" s="222">
        <f t="shared" si="13"/>
        <v>0.6651785714285714</v>
      </c>
      <c r="J61" s="222">
        <f t="shared" si="14"/>
        <v>0.6794871794871795</v>
      </c>
      <c r="K61" s="222">
        <f t="shared" si="15"/>
        <v>0.6961805555555556</v>
      </c>
      <c r="L61" s="233">
        <f t="shared" si="16"/>
        <v>62.5</v>
      </c>
      <c r="M61" s="199"/>
      <c r="N61" s="200"/>
      <c r="O61" s="200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 customHeight="1">
      <c r="A62" s="35">
        <v>2</v>
      </c>
      <c r="B62" s="35">
        <f t="shared" si="9"/>
        <v>12.5</v>
      </c>
      <c r="C62" s="73">
        <f t="shared" si="10"/>
        <v>180.5</v>
      </c>
      <c r="D62" s="41" t="s">
        <v>803</v>
      </c>
      <c r="E62" s="45" t="s">
        <v>804</v>
      </c>
      <c r="F62" s="36"/>
      <c r="G62" s="222">
        <f t="shared" si="11"/>
        <v>0.6471354166666667</v>
      </c>
      <c r="H62" s="222">
        <f t="shared" si="12"/>
        <v>0.6583333333333333</v>
      </c>
      <c r="I62" s="222">
        <f t="shared" si="13"/>
        <v>0.6711309523809523</v>
      </c>
      <c r="J62" s="222">
        <f t="shared" si="14"/>
        <v>0.6858974358974359</v>
      </c>
      <c r="K62" s="222">
        <f t="shared" si="15"/>
        <v>0.703125</v>
      </c>
      <c r="L62" s="233">
        <f t="shared" si="16"/>
        <v>64.5</v>
      </c>
      <c r="M62" s="199"/>
      <c r="N62" s="200"/>
      <c r="O62" s="200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 customHeight="1">
      <c r="A63" s="35">
        <v>5.5</v>
      </c>
      <c r="B63" s="35">
        <f t="shared" si="9"/>
        <v>7</v>
      </c>
      <c r="C63" s="73">
        <f aca="true" t="shared" si="17" ref="C63:C80">C62+A63</f>
        <v>186</v>
      </c>
      <c r="D63" s="43" t="s">
        <v>805</v>
      </c>
      <c r="E63" s="36" t="s">
        <v>318</v>
      </c>
      <c r="F63" s="36"/>
      <c r="G63" s="222">
        <f t="shared" si="11"/>
        <v>0.6614583333333334</v>
      </c>
      <c r="H63" s="222">
        <f t="shared" si="12"/>
        <v>0.6736111111111112</v>
      </c>
      <c r="I63" s="222">
        <f t="shared" si="13"/>
        <v>0.6875</v>
      </c>
      <c r="J63" s="222">
        <f t="shared" si="14"/>
        <v>0.703525641025641</v>
      </c>
      <c r="K63" s="222">
        <f t="shared" si="15"/>
        <v>0.7222222222222222</v>
      </c>
      <c r="L63" s="233">
        <f t="shared" si="16"/>
        <v>70</v>
      </c>
      <c r="M63" s="199"/>
      <c r="N63" s="200"/>
      <c r="O63" s="200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 hidden="1">
      <c r="A64" s="35"/>
      <c r="B64" s="35">
        <f t="shared" si="9"/>
        <v>7</v>
      </c>
      <c r="C64" s="73">
        <f t="shared" si="17"/>
        <v>186</v>
      </c>
      <c r="D64" s="28"/>
      <c r="E64" s="36"/>
      <c r="F64" s="29"/>
      <c r="G64" s="222">
        <f t="shared" si="11"/>
        <v>0.6614583333333334</v>
      </c>
      <c r="H64" s="222">
        <f t="shared" si="12"/>
        <v>0.6736111111111112</v>
      </c>
      <c r="I64" s="222">
        <f t="shared" si="13"/>
        <v>0.6875</v>
      </c>
      <c r="J64" s="222">
        <f t="shared" si="14"/>
        <v>0.703525641025641</v>
      </c>
      <c r="K64" s="222">
        <f t="shared" si="15"/>
        <v>0.7222222222222222</v>
      </c>
      <c r="L64" s="233">
        <f t="shared" si="16"/>
        <v>70</v>
      </c>
      <c r="M64" s="199"/>
      <c r="N64" s="200"/>
      <c r="O64" s="200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 hidden="1">
      <c r="A65" s="35"/>
      <c r="B65" s="35">
        <f t="shared" si="9"/>
        <v>7</v>
      </c>
      <c r="C65" s="73">
        <f t="shared" si="17"/>
        <v>186</v>
      </c>
      <c r="D65" s="43"/>
      <c r="E65" s="45"/>
      <c r="F65" s="36"/>
      <c r="G65" s="222">
        <f t="shared" si="11"/>
        <v>0.6614583333333334</v>
      </c>
      <c r="H65" s="222">
        <f t="shared" si="12"/>
        <v>0.6736111111111112</v>
      </c>
      <c r="I65" s="222">
        <f t="shared" si="13"/>
        <v>0.6875</v>
      </c>
      <c r="J65" s="222">
        <f t="shared" si="14"/>
        <v>0.703525641025641</v>
      </c>
      <c r="K65" s="222">
        <f t="shared" si="15"/>
        <v>0.7222222222222222</v>
      </c>
      <c r="L65" s="233">
        <f t="shared" si="16"/>
        <v>70</v>
      </c>
      <c r="M65" s="199"/>
      <c r="N65" s="200"/>
      <c r="O65" s="200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hidden="1">
      <c r="A66" s="35"/>
      <c r="B66" s="35">
        <f t="shared" si="9"/>
        <v>7</v>
      </c>
      <c r="C66" s="73">
        <f t="shared" si="17"/>
        <v>186</v>
      </c>
      <c r="D66" s="43"/>
      <c r="E66" s="36"/>
      <c r="F66" s="36"/>
      <c r="G66" s="222">
        <f t="shared" si="11"/>
        <v>0.6614583333333334</v>
      </c>
      <c r="H66" s="222">
        <f t="shared" si="12"/>
        <v>0.6736111111111112</v>
      </c>
      <c r="I66" s="222">
        <f t="shared" si="13"/>
        <v>0.6875</v>
      </c>
      <c r="J66" s="222">
        <f t="shared" si="14"/>
        <v>0.703525641025641</v>
      </c>
      <c r="K66" s="222">
        <f t="shared" si="15"/>
        <v>0.7222222222222222</v>
      </c>
      <c r="L66" s="233">
        <f t="shared" si="16"/>
        <v>70</v>
      </c>
      <c r="M66" s="199"/>
      <c r="N66" s="200"/>
      <c r="O66" s="200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 hidden="1">
      <c r="A67" s="35"/>
      <c r="B67" s="35">
        <f t="shared" si="9"/>
        <v>7</v>
      </c>
      <c r="C67" s="73">
        <f t="shared" si="17"/>
        <v>186</v>
      </c>
      <c r="D67" s="43"/>
      <c r="E67" s="45"/>
      <c r="F67" s="36"/>
      <c r="G67" s="222">
        <f t="shared" si="11"/>
        <v>0.6614583333333334</v>
      </c>
      <c r="H67" s="222">
        <f t="shared" si="12"/>
        <v>0.6736111111111112</v>
      </c>
      <c r="I67" s="222">
        <f t="shared" si="13"/>
        <v>0.6875</v>
      </c>
      <c r="J67" s="222">
        <f t="shared" si="14"/>
        <v>0.703525641025641</v>
      </c>
      <c r="K67" s="222">
        <f t="shared" si="15"/>
        <v>0.7222222222222222</v>
      </c>
      <c r="L67" s="233">
        <f t="shared" si="16"/>
        <v>70</v>
      </c>
      <c r="M67" s="199"/>
      <c r="N67" s="200"/>
      <c r="O67" s="200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 hidden="1">
      <c r="A68" s="35"/>
      <c r="B68" s="35">
        <f t="shared" si="9"/>
        <v>7</v>
      </c>
      <c r="C68" s="73">
        <f t="shared" si="17"/>
        <v>186</v>
      </c>
      <c r="D68" s="43"/>
      <c r="E68" s="36"/>
      <c r="F68" s="36"/>
      <c r="G68" s="222">
        <f t="shared" si="11"/>
        <v>0.6614583333333334</v>
      </c>
      <c r="H68" s="222">
        <f t="shared" si="12"/>
        <v>0.6736111111111112</v>
      </c>
      <c r="I68" s="222">
        <f t="shared" si="13"/>
        <v>0.6875</v>
      </c>
      <c r="J68" s="222">
        <f t="shared" si="14"/>
        <v>0.703525641025641</v>
      </c>
      <c r="K68" s="222">
        <f t="shared" si="15"/>
        <v>0.7222222222222222</v>
      </c>
      <c r="L68" s="233">
        <f t="shared" si="16"/>
        <v>70</v>
      </c>
      <c r="M68" s="199"/>
      <c r="N68" s="200"/>
      <c r="O68" s="200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 hidden="1">
      <c r="A69" s="35"/>
      <c r="B69" s="35">
        <f t="shared" si="9"/>
        <v>7</v>
      </c>
      <c r="C69" s="73">
        <f t="shared" si="17"/>
        <v>186</v>
      </c>
      <c r="D69" s="28"/>
      <c r="E69" s="36"/>
      <c r="F69" s="36"/>
      <c r="G69" s="222">
        <f t="shared" si="11"/>
        <v>0.6614583333333334</v>
      </c>
      <c r="H69" s="222">
        <f t="shared" si="12"/>
        <v>0.6736111111111112</v>
      </c>
      <c r="I69" s="222">
        <f t="shared" si="13"/>
        <v>0.6875</v>
      </c>
      <c r="J69" s="222">
        <f t="shared" si="14"/>
        <v>0.703525641025641</v>
      </c>
      <c r="K69" s="222">
        <f t="shared" si="15"/>
        <v>0.7222222222222222</v>
      </c>
      <c r="L69" s="233">
        <f t="shared" si="16"/>
        <v>70</v>
      </c>
      <c r="M69" s="199"/>
      <c r="N69" s="200"/>
      <c r="O69" s="200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35"/>
      <c r="B70" s="35">
        <f t="shared" si="9"/>
        <v>7</v>
      </c>
      <c r="C70" s="73">
        <f t="shared" si="17"/>
        <v>186</v>
      </c>
      <c r="D70" s="28"/>
      <c r="E70" s="36"/>
      <c r="F70" s="36"/>
      <c r="G70" s="222">
        <f t="shared" si="11"/>
        <v>0.6614583333333334</v>
      </c>
      <c r="H70" s="222">
        <f t="shared" si="12"/>
        <v>0.6736111111111112</v>
      </c>
      <c r="I70" s="222">
        <f t="shared" si="13"/>
        <v>0.6875</v>
      </c>
      <c r="J70" s="222">
        <f t="shared" si="14"/>
        <v>0.703525641025641</v>
      </c>
      <c r="K70" s="222">
        <f t="shared" si="15"/>
        <v>0.7222222222222222</v>
      </c>
      <c r="L70" s="233">
        <f t="shared" si="16"/>
        <v>70</v>
      </c>
      <c r="M70" s="199"/>
      <c r="N70" s="200"/>
      <c r="O70" s="20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 hidden="1">
      <c r="A71" s="35"/>
      <c r="B71" s="35">
        <f t="shared" si="9"/>
        <v>7</v>
      </c>
      <c r="C71" s="73">
        <f t="shared" si="17"/>
        <v>186</v>
      </c>
      <c r="D71" s="234"/>
      <c r="E71" s="36"/>
      <c r="F71" s="29"/>
      <c r="G71" s="222">
        <f t="shared" si="11"/>
        <v>0.6614583333333334</v>
      </c>
      <c r="H71" s="222">
        <f t="shared" si="12"/>
        <v>0.6736111111111112</v>
      </c>
      <c r="I71" s="222">
        <f t="shared" si="13"/>
        <v>0.6875</v>
      </c>
      <c r="J71" s="222">
        <f t="shared" si="14"/>
        <v>0.703525641025641</v>
      </c>
      <c r="K71" s="222">
        <f t="shared" si="15"/>
        <v>0.7222222222222222</v>
      </c>
      <c r="L71" s="233">
        <f t="shared" si="16"/>
        <v>70</v>
      </c>
      <c r="M71" s="199"/>
      <c r="N71" s="200"/>
      <c r="O71" s="200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 hidden="1">
      <c r="A72" s="35"/>
      <c r="B72" s="35">
        <f t="shared" si="9"/>
        <v>7</v>
      </c>
      <c r="C72" s="73">
        <f t="shared" si="17"/>
        <v>186</v>
      </c>
      <c r="D72" s="43"/>
      <c r="E72" s="36"/>
      <c r="F72" s="45"/>
      <c r="G72" s="222">
        <f t="shared" si="11"/>
        <v>0.6614583333333334</v>
      </c>
      <c r="H72" s="222">
        <f t="shared" si="12"/>
        <v>0.6736111111111112</v>
      </c>
      <c r="I72" s="222">
        <f t="shared" si="13"/>
        <v>0.6875</v>
      </c>
      <c r="J72" s="222">
        <f t="shared" si="14"/>
        <v>0.703525641025641</v>
      </c>
      <c r="K72" s="222">
        <f t="shared" si="15"/>
        <v>0.7222222222222222</v>
      </c>
      <c r="L72" s="233">
        <f t="shared" si="16"/>
        <v>70</v>
      </c>
      <c r="M72" s="199"/>
      <c r="N72" s="200"/>
      <c r="O72" s="200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2" ht="12.75" customHeight="1" hidden="1">
      <c r="A73" s="35"/>
      <c r="B73" s="35">
        <f t="shared" si="9"/>
        <v>7</v>
      </c>
      <c r="C73" s="73">
        <f t="shared" si="17"/>
        <v>186</v>
      </c>
      <c r="D73" s="28"/>
      <c r="E73" s="176"/>
      <c r="F73" s="45"/>
      <c r="G73" s="222">
        <f t="shared" si="11"/>
        <v>0.6614583333333334</v>
      </c>
      <c r="H73" s="222">
        <f t="shared" si="12"/>
        <v>0.6736111111111112</v>
      </c>
      <c r="I73" s="222">
        <f t="shared" si="13"/>
        <v>0.6875</v>
      </c>
      <c r="J73" s="222">
        <f t="shared" si="14"/>
        <v>0.703525641025641</v>
      </c>
      <c r="K73" s="222">
        <f t="shared" si="15"/>
        <v>0.7222222222222222</v>
      </c>
      <c r="L73" s="233">
        <f t="shared" si="16"/>
        <v>70</v>
      </c>
    </row>
    <row r="74" spans="1:12" ht="12.75" customHeight="1" hidden="1">
      <c r="A74" s="35"/>
      <c r="B74" s="35">
        <f t="shared" si="9"/>
        <v>7</v>
      </c>
      <c r="C74" s="73">
        <f t="shared" si="17"/>
        <v>186</v>
      </c>
      <c r="D74" s="43"/>
      <c r="E74" s="176"/>
      <c r="F74" s="45"/>
      <c r="G74" s="222">
        <f t="shared" si="11"/>
        <v>0.6614583333333334</v>
      </c>
      <c r="H74" s="222">
        <f t="shared" si="12"/>
        <v>0.6736111111111112</v>
      </c>
      <c r="I74" s="222">
        <f t="shared" si="13"/>
        <v>0.6875</v>
      </c>
      <c r="J74" s="222">
        <f t="shared" si="14"/>
        <v>0.703525641025641</v>
      </c>
      <c r="K74" s="222">
        <f t="shared" si="15"/>
        <v>0.7222222222222222</v>
      </c>
      <c r="L74" s="233">
        <f t="shared" si="16"/>
        <v>70</v>
      </c>
    </row>
    <row r="75" spans="1:12" ht="12.75" customHeight="1" hidden="1">
      <c r="A75" s="35"/>
      <c r="B75" s="35">
        <f t="shared" si="9"/>
        <v>7</v>
      </c>
      <c r="C75" s="73">
        <f t="shared" si="17"/>
        <v>186</v>
      </c>
      <c r="D75" s="43"/>
      <c r="E75" s="176"/>
      <c r="F75" s="45"/>
      <c r="G75" s="222">
        <f t="shared" si="11"/>
        <v>0.6614583333333334</v>
      </c>
      <c r="H75" s="222">
        <f t="shared" si="12"/>
        <v>0.6736111111111112</v>
      </c>
      <c r="I75" s="222">
        <f t="shared" si="13"/>
        <v>0.6875</v>
      </c>
      <c r="J75" s="222">
        <f t="shared" si="14"/>
        <v>0.703525641025641</v>
      </c>
      <c r="K75" s="222">
        <f t="shared" si="15"/>
        <v>0.7222222222222222</v>
      </c>
      <c r="L75" s="233">
        <f t="shared" si="16"/>
        <v>70</v>
      </c>
    </row>
    <row r="76" spans="1:12" ht="12.75" customHeight="1" hidden="1">
      <c r="A76" s="35"/>
      <c r="B76" s="35">
        <f t="shared" si="9"/>
        <v>7</v>
      </c>
      <c r="C76" s="73">
        <f t="shared" si="17"/>
        <v>186</v>
      </c>
      <c r="D76" s="43"/>
      <c r="E76" s="176"/>
      <c r="F76" s="45"/>
      <c r="G76" s="222">
        <f t="shared" si="11"/>
        <v>0.6614583333333334</v>
      </c>
      <c r="H76" s="222">
        <f t="shared" si="12"/>
        <v>0.6736111111111112</v>
      </c>
      <c r="I76" s="222">
        <f t="shared" si="13"/>
        <v>0.6875</v>
      </c>
      <c r="J76" s="222">
        <f t="shared" si="14"/>
        <v>0.703525641025641</v>
      </c>
      <c r="K76" s="222">
        <f t="shared" si="15"/>
        <v>0.7222222222222222</v>
      </c>
      <c r="L76" s="233">
        <f t="shared" si="16"/>
        <v>70</v>
      </c>
    </row>
    <row r="77" spans="1:12" ht="12.75" customHeight="1" hidden="1">
      <c r="A77" s="35"/>
      <c r="B77" s="35">
        <f t="shared" si="9"/>
        <v>7</v>
      </c>
      <c r="C77" s="73">
        <f t="shared" si="17"/>
        <v>186</v>
      </c>
      <c r="D77" s="43"/>
      <c r="E77" s="176"/>
      <c r="F77" s="45"/>
      <c r="G77" s="222">
        <f t="shared" si="11"/>
        <v>0.6614583333333334</v>
      </c>
      <c r="H77" s="222">
        <f t="shared" si="12"/>
        <v>0.6736111111111112</v>
      </c>
      <c r="I77" s="222">
        <f t="shared" si="13"/>
        <v>0.6875</v>
      </c>
      <c r="J77" s="222">
        <f t="shared" si="14"/>
        <v>0.703525641025641</v>
      </c>
      <c r="K77" s="222">
        <f t="shared" si="15"/>
        <v>0.7222222222222222</v>
      </c>
      <c r="L77" s="233">
        <f t="shared" si="16"/>
        <v>70</v>
      </c>
    </row>
    <row r="78" spans="1:13" ht="12.75" customHeight="1" hidden="1">
      <c r="A78" s="35"/>
      <c r="B78" s="35">
        <f t="shared" si="9"/>
        <v>7</v>
      </c>
      <c r="C78" s="73">
        <f t="shared" si="17"/>
        <v>186</v>
      </c>
      <c r="D78" s="43"/>
      <c r="E78" s="176"/>
      <c r="F78" s="45"/>
      <c r="G78" s="222">
        <f t="shared" si="11"/>
        <v>0.6614583333333334</v>
      </c>
      <c r="H78" s="222">
        <f t="shared" si="12"/>
        <v>0.6736111111111112</v>
      </c>
      <c r="I78" s="222">
        <f t="shared" si="13"/>
        <v>0.6875</v>
      </c>
      <c r="J78" s="222">
        <f t="shared" si="14"/>
        <v>0.703525641025641</v>
      </c>
      <c r="K78" s="222">
        <f t="shared" si="15"/>
        <v>0.7222222222222222</v>
      </c>
      <c r="L78" s="233">
        <f t="shared" si="16"/>
        <v>70</v>
      </c>
      <c r="M78" s="3" t="s">
        <v>228</v>
      </c>
    </row>
    <row r="79" spans="1:12" ht="12.75" customHeight="1" hidden="1">
      <c r="A79" s="35"/>
      <c r="B79" s="35">
        <f t="shared" si="9"/>
        <v>7</v>
      </c>
      <c r="C79" s="73">
        <f t="shared" si="17"/>
        <v>186</v>
      </c>
      <c r="D79" s="43"/>
      <c r="E79" s="176"/>
      <c r="F79" s="45"/>
      <c r="G79" s="222">
        <f t="shared" si="11"/>
        <v>0.6614583333333334</v>
      </c>
      <c r="H79" s="222">
        <f t="shared" si="12"/>
        <v>0.6736111111111112</v>
      </c>
      <c r="I79" s="222">
        <f t="shared" si="13"/>
        <v>0.6875</v>
      </c>
      <c r="J79" s="222">
        <f t="shared" si="14"/>
        <v>0.703525641025641</v>
      </c>
      <c r="K79" s="222">
        <f t="shared" si="15"/>
        <v>0.7222222222222222</v>
      </c>
      <c r="L79" s="233">
        <f t="shared" si="16"/>
        <v>70</v>
      </c>
    </row>
    <row r="80" spans="1:12" ht="13.5" customHeight="1">
      <c r="A80" s="35">
        <v>7</v>
      </c>
      <c r="B80" s="35">
        <f t="shared" si="9"/>
        <v>0</v>
      </c>
      <c r="C80" s="73">
        <f t="shared" si="17"/>
        <v>193</v>
      </c>
      <c r="D80" s="109" t="s">
        <v>806</v>
      </c>
      <c r="E80" s="36"/>
      <c r="F80" s="36">
        <v>117</v>
      </c>
      <c r="G80" s="222">
        <f t="shared" si="11"/>
        <v>0.6796875</v>
      </c>
      <c r="H80" s="222">
        <f t="shared" si="12"/>
        <v>0.6930555555555555</v>
      </c>
      <c r="I80" s="222">
        <f t="shared" si="13"/>
        <v>0.7083333333333334</v>
      </c>
      <c r="J80" s="222">
        <f t="shared" si="14"/>
        <v>0.7259615384615384</v>
      </c>
      <c r="K80" s="222">
        <f t="shared" si="15"/>
        <v>0.7465277777777778</v>
      </c>
      <c r="L80" s="233">
        <f t="shared" si="16"/>
        <v>77</v>
      </c>
    </row>
    <row r="81" ht="13.5" customHeight="1">
      <c r="E81" s="6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&amp;L&amp;F  &amp;D &amp;T&amp;C&amp;"Arial,Gras"&amp;12Itinéraire provisoire&amp;R&amp;8Les communes en lettres majuscules sont des
 chefs-lieux de cantons, sous-préfectures ou préfectures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5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2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807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6"/>
      <c r="B5" s="6"/>
      <c r="C5" s="17"/>
      <c r="D5" s="328" t="s">
        <v>808</v>
      </c>
      <c r="E5" s="328"/>
      <c r="F5" s="328"/>
      <c r="G5" s="328"/>
      <c r="H5" s="16">
        <v>152</v>
      </c>
      <c r="I5" s="6" t="s">
        <v>7</v>
      </c>
      <c r="J5" s="6"/>
      <c r="L5" s="19">
        <v>0.1875</v>
      </c>
      <c r="M5" s="19">
        <v>0.1875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25"/>
      <c r="H6" s="341" t="s">
        <v>12</v>
      </c>
      <c r="I6" s="341"/>
      <c r="J6" s="341"/>
      <c r="K6" s="341"/>
      <c r="L6" s="19">
        <v>0.46875</v>
      </c>
      <c r="M6" s="19">
        <v>0.46875</v>
      </c>
      <c r="N6" s="15" t="s">
        <v>13</v>
      </c>
    </row>
    <row r="7" spans="1:13" ht="13.5" customHeight="1">
      <c r="A7" s="216"/>
      <c r="B7" s="217" t="s">
        <v>14</v>
      </c>
      <c r="C7" s="218" t="s">
        <v>15</v>
      </c>
      <c r="D7" s="219"/>
      <c r="E7" s="220" t="s">
        <v>16</v>
      </c>
      <c r="F7" s="220"/>
      <c r="G7" s="220" t="s">
        <v>17</v>
      </c>
      <c r="H7" s="220" t="s">
        <v>18</v>
      </c>
      <c r="I7" s="220" t="s">
        <v>19</v>
      </c>
      <c r="J7" s="220" t="s">
        <v>20</v>
      </c>
      <c r="K7" s="220" t="s">
        <v>21</v>
      </c>
      <c r="L7" s="6"/>
      <c r="M7" s="4"/>
    </row>
    <row r="8" spans="1:13" s="200" customFormat="1" ht="13.5" customHeight="1">
      <c r="A8" s="30"/>
      <c r="B8" s="221"/>
      <c r="C8" s="221"/>
      <c r="D8" s="32" t="s">
        <v>803</v>
      </c>
      <c r="E8" s="31"/>
      <c r="F8" s="31"/>
      <c r="G8" s="221"/>
      <c r="H8" s="197"/>
      <c r="I8" s="197"/>
      <c r="J8" s="197"/>
      <c r="K8" s="197"/>
      <c r="L8" s="198"/>
      <c r="M8" s="199"/>
    </row>
    <row r="9" spans="1:15" s="200" customFormat="1" ht="13.5" customHeight="1">
      <c r="A9" s="35">
        <v>0</v>
      </c>
      <c r="B9" s="73">
        <f>$H$5</f>
        <v>152</v>
      </c>
      <c r="C9" s="73">
        <f>A9</f>
        <v>0</v>
      </c>
      <c r="D9" s="37" t="s">
        <v>806</v>
      </c>
      <c r="E9" s="36" t="s">
        <v>809</v>
      </c>
      <c r="F9" s="36">
        <v>117</v>
      </c>
      <c r="G9" s="201">
        <f>$L$5</f>
        <v>0.1875</v>
      </c>
      <c r="H9" s="201">
        <f>$L$5</f>
        <v>0.1875</v>
      </c>
      <c r="I9" s="201">
        <f>$L$5</f>
        <v>0.1875</v>
      </c>
      <c r="J9" s="201">
        <f>$M$5</f>
        <v>0.1875</v>
      </c>
      <c r="K9" s="201">
        <f>$M$5</f>
        <v>0.1875</v>
      </c>
      <c r="L9" s="202"/>
      <c r="M9" s="199"/>
      <c r="N9" s="199"/>
      <c r="O9" s="199"/>
    </row>
    <row r="10" spans="1:15" s="200" customFormat="1" ht="13.5" customHeight="1">
      <c r="A10" s="35">
        <v>4.5</v>
      </c>
      <c r="B10" s="166">
        <f>B9-A10</f>
        <v>147.5</v>
      </c>
      <c r="C10" s="166">
        <f>C9+A10</f>
        <v>4.5</v>
      </c>
      <c r="D10" s="43" t="s">
        <v>810</v>
      </c>
      <c r="E10" s="36" t="s">
        <v>809</v>
      </c>
      <c r="F10" s="36"/>
      <c r="G10" s="222">
        <f>SUM($G$9+$O$3*C10)</f>
        <v>0.19921875</v>
      </c>
      <c r="H10" s="222">
        <f>SUM($H$9+$P$3*C10)</f>
        <v>0.2</v>
      </c>
      <c r="I10" s="222">
        <f>SUM($I$9+$Q$3*C10)</f>
        <v>0.20089285714285715</v>
      </c>
      <c r="J10" s="222">
        <f>SUM($J$9+$R$3*C10)</f>
        <v>0.20192307692307693</v>
      </c>
      <c r="K10" s="222">
        <f>SUM($K$9+$S$3*C10)</f>
        <v>0.203125</v>
      </c>
      <c r="L10" s="202"/>
      <c r="M10" s="199"/>
      <c r="N10" s="199"/>
      <c r="O10" s="199"/>
    </row>
    <row r="11" spans="1:15" s="200" customFormat="1" ht="13.5" customHeight="1">
      <c r="A11" s="35">
        <v>10.5</v>
      </c>
      <c r="B11" s="166">
        <f>B10-A11</f>
        <v>137</v>
      </c>
      <c r="C11" s="166">
        <f>C10+A11</f>
        <v>15</v>
      </c>
      <c r="D11" s="43" t="s">
        <v>811</v>
      </c>
      <c r="E11" s="45" t="s">
        <v>809</v>
      </c>
      <c r="F11" s="36"/>
      <c r="G11" s="222">
        <f aca="true" t="shared" si="0" ref="G11:G50">SUM($G$9+$O$3*C11)</f>
        <v>0.2265625</v>
      </c>
      <c r="H11" s="222">
        <f aca="true" t="shared" si="1" ref="H11:H50">SUM($H$9+$P$3*C11)</f>
        <v>0.22916666666666666</v>
      </c>
      <c r="I11" s="222">
        <f aca="true" t="shared" si="2" ref="I11:I50">SUM($I$9+$Q$3*C11)</f>
        <v>0.23214285714285715</v>
      </c>
      <c r="J11" s="222">
        <f aca="true" t="shared" si="3" ref="J11:J50">SUM($J$9+$R$3*C11)</f>
        <v>0.23557692307692307</v>
      </c>
      <c r="K11" s="222">
        <f aca="true" t="shared" si="4" ref="K11:K50">SUM($K$9+$S$3*C11)</f>
        <v>0.23958333333333331</v>
      </c>
      <c r="L11" s="202"/>
      <c r="M11" s="199"/>
      <c r="N11" s="199"/>
      <c r="O11" s="199"/>
    </row>
    <row r="12" spans="1:15" s="200" customFormat="1" ht="13.5" customHeight="1">
      <c r="A12" s="35">
        <v>1.5</v>
      </c>
      <c r="B12" s="166">
        <f>B11-A12</f>
        <v>135.5</v>
      </c>
      <c r="C12" s="166">
        <f>C11+A12</f>
        <v>16.5</v>
      </c>
      <c r="D12" s="43" t="s">
        <v>812</v>
      </c>
      <c r="E12" s="36" t="s">
        <v>813</v>
      </c>
      <c r="F12" s="36"/>
      <c r="G12" s="222">
        <f t="shared" si="0"/>
        <v>0.23046875</v>
      </c>
      <c r="H12" s="222">
        <f t="shared" si="1"/>
        <v>0.23333333333333334</v>
      </c>
      <c r="I12" s="222">
        <f t="shared" si="2"/>
        <v>0.23660714285714285</v>
      </c>
      <c r="J12" s="222">
        <f t="shared" si="3"/>
        <v>0.2403846153846154</v>
      </c>
      <c r="K12" s="222">
        <f t="shared" si="4"/>
        <v>0.24479166666666666</v>
      </c>
      <c r="L12" s="202"/>
      <c r="M12" s="199"/>
      <c r="N12" s="199"/>
      <c r="O12" s="199"/>
    </row>
    <row r="13" spans="1:15" s="200" customFormat="1" ht="13.5" customHeight="1">
      <c r="A13" s="35">
        <v>2.5</v>
      </c>
      <c r="B13" s="166">
        <f aca="true" t="shared" si="5" ref="B13:B50">B12-A13</f>
        <v>133</v>
      </c>
      <c r="C13" s="166">
        <f aca="true" t="shared" si="6" ref="C13:C50">C12+A13</f>
        <v>19</v>
      </c>
      <c r="D13" s="44" t="s">
        <v>814</v>
      </c>
      <c r="E13" s="36" t="s">
        <v>813</v>
      </c>
      <c r="F13" s="36"/>
      <c r="G13" s="222">
        <f t="shared" si="0"/>
        <v>0.23697916666666666</v>
      </c>
      <c r="H13" s="222">
        <f t="shared" si="1"/>
        <v>0.24027777777777776</v>
      </c>
      <c r="I13" s="222">
        <f t="shared" si="2"/>
        <v>0.24404761904761904</v>
      </c>
      <c r="J13" s="222">
        <f t="shared" si="3"/>
        <v>0.2483974358974359</v>
      </c>
      <c r="K13" s="222">
        <f t="shared" si="4"/>
        <v>0.2534722222222222</v>
      </c>
      <c r="L13" s="134"/>
      <c r="M13" s="199"/>
      <c r="N13" s="199"/>
      <c r="O13" s="199"/>
    </row>
    <row r="14" spans="1:15" s="200" customFormat="1" ht="13.5" customHeight="1">
      <c r="A14" s="35">
        <v>3</v>
      </c>
      <c r="B14" s="166">
        <f t="shared" si="5"/>
        <v>130</v>
      </c>
      <c r="C14" s="166">
        <f t="shared" si="6"/>
        <v>22</v>
      </c>
      <c r="D14" s="41" t="s">
        <v>815</v>
      </c>
      <c r="E14" s="45" t="s">
        <v>816</v>
      </c>
      <c r="F14" s="36"/>
      <c r="G14" s="222">
        <f t="shared" si="0"/>
        <v>0.24479166666666666</v>
      </c>
      <c r="H14" s="222">
        <f t="shared" si="1"/>
        <v>0.24861111111111112</v>
      </c>
      <c r="I14" s="222">
        <f t="shared" si="2"/>
        <v>0.25297619047619047</v>
      </c>
      <c r="J14" s="222">
        <f t="shared" si="3"/>
        <v>0.2580128205128205</v>
      </c>
      <c r="K14" s="222">
        <f t="shared" si="4"/>
        <v>0.2638888888888889</v>
      </c>
      <c r="L14" s="134"/>
      <c r="M14" s="199"/>
      <c r="N14" s="199"/>
      <c r="O14" s="199"/>
    </row>
    <row r="15" spans="1:15" s="200" customFormat="1" ht="13.5" customHeight="1">
      <c r="A15" s="35">
        <v>4</v>
      </c>
      <c r="B15" s="166">
        <f t="shared" si="5"/>
        <v>126</v>
      </c>
      <c r="C15" s="166">
        <f t="shared" si="6"/>
        <v>26</v>
      </c>
      <c r="D15" s="44" t="s">
        <v>817</v>
      </c>
      <c r="E15" s="36" t="s">
        <v>818</v>
      </c>
      <c r="F15" s="36"/>
      <c r="G15" s="222">
        <f t="shared" si="0"/>
        <v>0.2552083333333333</v>
      </c>
      <c r="H15" s="222">
        <f t="shared" si="1"/>
        <v>0.2597222222222222</v>
      </c>
      <c r="I15" s="222">
        <f t="shared" si="2"/>
        <v>0.2648809523809524</v>
      </c>
      <c r="J15" s="222">
        <f t="shared" si="3"/>
        <v>0.2708333333333333</v>
      </c>
      <c r="K15" s="222">
        <f t="shared" si="4"/>
        <v>0.2777777777777778</v>
      </c>
      <c r="L15" s="134"/>
      <c r="M15" s="199"/>
      <c r="N15" s="199"/>
      <c r="O15" s="199"/>
    </row>
    <row r="16" spans="1:15" s="200" customFormat="1" ht="13.5" customHeight="1">
      <c r="A16" s="35">
        <v>6.5</v>
      </c>
      <c r="B16" s="166">
        <f t="shared" si="5"/>
        <v>119.5</v>
      </c>
      <c r="C16" s="166">
        <f t="shared" si="6"/>
        <v>32.5</v>
      </c>
      <c r="D16" s="44" t="s">
        <v>819</v>
      </c>
      <c r="E16" s="36" t="s">
        <v>221</v>
      </c>
      <c r="F16" s="36"/>
      <c r="G16" s="222">
        <f t="shared" si="0"/>
        <v>0.27213541666666663</v>
      </c>
      <c r="H16" s="222">
        <f t="shared" si="1"/>
        <v>0.2777777777777778</v>
      </c>
      <c r="I16" s="222">
        <f t="shared" si="2"/>
        <v>0.28422619047619047</v>
      </c>
      <c r="J16" s="222">
        <f t="shared" si="3"/>
        <v>0.29166666666666663</v>
      </c>
      <c r="K16" s="222">
        <f t="shared" si="4"/>
        <v>0.3003472222222222</v>
      </c>
      <c r="L16" s="134"/>
      <c r="M16" s="199"/>
      <c r="N16" s="199"/>
      <c r="O16" s="199"/>
    </row>
    <row r="17" spans="1:15" s="200" customFormat="1" ht="13.5" customHeight="1">
      <c r="A17" s="35">
        <v>3</v>
      </c>
      <c r="B17" s="166">
        <f>B16-A17</f>
        <v>116.5</v>
      </c>
      <c r="C17" s="166">
        <f>C16+A17</f>
        <v>35.5</v>
      </c>
      <c r="D17" s="44" t="s">
        <v>820</v>
      </c>
      <c r="E17" s="45" t="s">
        <v>221</v>
      </c>
      <c r="F17" s="36"/>
      <c r="G17" s="222">
        <f t="shared" si="0"/>
        <v>0.27994791666666663</v>
      </c>
      <c r="H17" s="222">
        <f t="shared" si="1"/>
        <v>0.2861111111111111</v>
      </c>
      <c r="I17" s="222">
        <f t="shared" si="2"/>
        <v>0.2931547619047619</v>
      </c>
      <c r="J17" s="222">
        <f t="shared" si="3"/>
        <v>0.30128205128205127</v>
      </c>
      <c r="K17" s="222">
        <f t="shared" si="4"/>
        <v>0.3107638888888889</v>
      </c>
      <c r="L17" s="134"/>
      <c r="M17" s="199"/>
      <c r="N17" s="199"/>
      <c r="O17" s="199"/>
    </row>
    <row r="18" spans="1:15" s="200" customFormat="1" ht="13.5" customHeight="1">
      <c r="A18" s="35">
        <v>4</v>
      </c>
      <c r="B18" s="166">
        <f>B17-A18</f>
        <v>112.5</v>
      </c>
      <c r="C18" s="166">
        <f>C17+A18</f>
        <v>39.5</v>
      </c>
      <c r="D18" s="43" t="s">
        <v>821</v>
      </c>
      <c r="E18" s="45" t="s">
        <v>822</v>
      </c>
      <c r="F18" s="36"/>
      <c r="G18" s="222">
        <f t="shared" si="0"/>
        <v>0.2903645833333333</v>
      </c>
      <c r="H18" s="222">
        <f t="shared" si="1"/>
        <v>0.2972222222222222</v>
      </c>
      <c r="I18" s="222">
        <f t="shared" si="2"/>
        <v>0.30505952380952384</v>
      </c>
      <c r="J18" s="222">
        <f t="shared" si="3"/>
        <v>0.3141025641025641</v>
      </c>
      <c r="K18" s="222">
        <f t="shared" si="4"/>
        <v>0.3246527777777778</v>
      </c>
      <c r="L18" s="134"/>
      <c r="M18" s="199"/>
      <c r="N18" s="199"/>
      <c r="O18" s="199"/>
    </row>
    <row r="19" spans="1:15" s="200" customFormat="1" ht="13.5" customHeight="1">
      <c r="A19" s="35">
        <v>2.5</v>
      </c>
      <c r="B19" s="166">
        <f t="shared" si="5"/>
        <v>110</v>
      </c>
      <c r="C19" s="166">
        <f t="shared" si="6"/>
        <v>42</v>
      </c>
      <c r="D19" s="43" t="s">
        <v>823</v>
      </c>
      <c r="E19" s="36" t="s">
        <v>250</v>
      </c>
      <c r="F19" s="36">
        <v>124</v>
      </c>
      <c r="G19" s="222">
        <f t="shared" si="0"/>
        <v>0.296875</v>
      </c>
      <c r="H19" s="222">
        <f t="shared" si="1"/>
        <v>0.30416666666666664</v>
      </c>
      <c r="I19" s="222">
        <f t="shared" si="2"/>
        <v>0.3125</v>
      </c>
      <c r="J19" s="222">
        <f t="shared" si="3"/>
        <v>0.3221153846153846</v>
      </c>
      <c r="K19" s="222">
        <f t="shared" si="4"/>
        <v>0.3333333333333333</v>
      </c>
      <c r="L19" s="134"/>
      <c r="M19" s="199"/>
      <c r="N19" s="199"/>
      <c r="O19" s="199"/>
    </row>
    <row r="20" spans="1:15" s="200" customFormat="1" ht="13.5" customHeight="1">
      <c r="A20" s="73">
        <v>3.5</v>
      </c>
      <c r="B20" s="166">
        <f t="shared" si="5"/>
        <v>106.5</v>
      </c>
      <c r="C20" s="166">
        <f t="shared" si="6"/>
        <v>45.5</v>
      </c>
      <c r="D20" s="74" t="s">
        <v>824</v>
      </c>
      <c r="E20" s="36" t="s">
        <v>250</v>
      </c>
      <c r="F20" s="36"/>
      <c r="G20" s="222">
        <f t="shared" si="0"/>
        <v>0.3059895833333333</v>
      </c>
      <c r="H20" s="222">
        <f t="shared" si="1"/>
        <v>0.3138888888888889</v>
      </c>
      <c r="I20" s="222">
        <f t="shared" si="2"/>
        <v>0.32291666666666663</v>
      </c>
      <c r="J20" s="222">
        <f t="shared" si="3"/>
        <v>0.3333333333333333</v>
      </c>
      <c r="K20" s="222">
        <f t="shared" si="4"/>
        <v>0.3454861111111111</v>
      </c>
      <c r="L20" s="134"/>
      <c r="M20" s="199"/>
      <c r="N20" s="199"/>
      <c r="O20" s="199"/>
    </row>
    <row r="21" spans="1:15" s="200" customFormat="1" ht="13.5" customHeight="1">
      <c r="A21" s="35">
        <v>2.5</v>
      </c>
      <c r="B21" s="166">
        <f t="shared" si="5"/>
        <v>104</v>
      </c>
      <c r="C21" s="166">
        <f t="shared" si="6"/>
        <v>48</v>
      </c>
      <c r="D21" s="43" t="s">
        <v>825</v>
      </c>
      <c r="E21" s="36" t="s">
        <v>250</v>
      </c>
      <c r="F21" s="36"/>
      <c r="G21" s="222">
        <f t="shared" si="0"/>
        <v>0.3125</v>
      </c>
      <c r="H21" s="222">
        <f t="shared" si="1"/>
        <v>0.3208333333333333</v>
      </c>
      <c r="I21" s="222">
        <f t="shared" si="2"/>
        <v>0.33035714285714285</v>
      </c>
      <c r="J21" s="222">
        <f t="shared" si="3"/>
        <v>0.34134615384615385</v>
      </c>
      <c r="K21" s="222">
        <f t="shared" si="4"/>
        <v>0.35416666666666663</v>
      </c>
      <c r="L21" s="134"/>
      <c r="M21" s="199"/>
      <c r="N21" s="199"/>
      <c r="O21" s="199"/>
    </row>
    <row r="22" spans="1:15" s="200" customFormat="1" ht="13.5" customHeight="1">
      <c r="A22" s="35">
        <v>4</v>
      </c>
      <c r="B22" s="166">
        <f t="shared" si="5"/>
        <v>100</v>
      </c>
      <c r="C22" s="166">
        <f t="shared" si="6"/>
        <v>52</v>
      </c>
      <c r="D22" s="43" t="s">
        <v>826</v>
      </c>
      <c r="E22" s="36" t="s">
        <v>250</v>
      </c>
      <c r="F22" s="36"/>
      <c r="G22" s="222">
        <f t="shared" si="0"/>
        <v>0.32291666666666663</v>
      </c>
      <c r="H22" s="222">
        <f t="shared" si="1"/>
        <v>0.33194444444444443</v>
      </c>
      <c r="I22" s="222">
        <f t="shared" si="2"/>
        <v>0.34226190476190477</v>
      </c>
      <c r="J22" s="222">
        <f t="shared" si="3"/>
        <v>0.35416666666666663</v>
      </c>
      <c r="K22" s="222">
        <f t="shared" si="4"/>
        <v>0.3680555555555556</v>
      </c>
      <c r="L22" s="134"/>
      <c r="M22" s="199"/>
      <c r="N22" s="199"/>
      <c r="O22" s="199"/>
    </row>
    <row r="23" spans="1:15" s="200" customFormat="1" ht="13.5" customHeight="1">
      <c r="A23" s="35">
        <v>6.5</v>
      </c>
      <c r="B23" s="166">
        <f t="shared" si="5"/>
        <v>93.5</v>
      </c>
      <c r="C23" s="166">
        <f t="shared" si="6"/>
        <v>58.5</v>
      </c>
      <c r="D23" s="43" t="s">
        <v>827</v>
      </c>
      <c r="E23" s="36" t="s">
        <v>250</v>
      </c>
      <c r="F23" s="36"/>
      <c r="G23" s="222">
        <f t="shared" si="0"/>
        <v>0.33984375</v>
      </c>
      <c r="H23" s="222">
        <f t="shared" si="1"/>
        <v>0.35</v>
      </c>
      <c r="I23" s="222">
        <f t="shared" si="2"/>
        <v>0.36160714285714285</v>
      </c>
      <c r="J23" s="222">
        <f t="shared" si="3"/>
        <v>0.375</v>
      </c>
      <c r="K23" s="222">
        <f t="shared" si="4"/>
        <v>0.390625</v>
      </c>
      <c r="L23" s="134"/>
      <c r="M23" s="199"/>
      <c r="N23" s="199"/>
      <c r="O23" s="199"/>
    </row>
    <row r="24" spans="1:15" s="200" customFormat="1" ht="13.5" customHeight="1">
      <c r="A24" s="35">
        <v>3.5</v>
      </c>
      <c r="B24" s="166">
        <f t="shared" si="5"/>
        <v>90</v>
      </c>
      <c r="C24" s="166">
        <f t="shared" si="6"/>
        <v>62</v>
      </c>
      <c r="D24" s="44" t="s">
        <v>828</v>
      </c>
      <c r="E24" s="36" t="s">
        <v>250</v>
      </c>
      <c r="F24" s="36"/>
      <c r="G24" s="222">
        <f t="shared" si="0"/>
        <v>0.3489583333333333</v>
      </c>
      <c r="H24" s="222">
        <f t="shared" si="1"/>
        <v>0.35972222222222217</v>
      </c>
      <c r="I24" s="222">
        <f t="shared" si="2"/>
        <v>0.37202380952380953</v>
      </c>
      <c r="J24" s="222">
        <f t="shared" si="3"/>
        <v>0.3862179487179487</v>
      </c>
      <c r="K24" s="222">
        <f t="shared" si="4"/>
        <v>0.4027777777777778</v>
      </c>
      <c r="L24" s="134"/>
      <c r="M24" s="199"/>
      <c r="N24" s="199"/>
      <c r="O24" s="199"/>
    </row>
    <row r="25" spans="1:15" s="200" customFormat="1" ht="13.5" customHeight="1">
      <c r="A25" s="35">
        <v>7</v>
      </c>
      <c r="B25" s="166">
        <f t="shared" si="5"/>
        <v>83</v>
      </c>
      <c r="C25" s="166">
        <f t="shared" si="6"/>
        <v>69</v>
      </c>
      <c r="D25" s="43" t="s">
        <v>829</v>
      </c>
      <c r="E25" s="36" t="s">
        <v>830</v>
      </c>
      <c r="F25" s="36">
        <v>240</v>
      </c>
      <c r="G25" s="222">
        <f t="shared" si="0"/>
        <v>0.3671875</v>
      </c>
      <c r="H25" s="222">
        <f t="shared" si="1"/>
        <v>0.37916666666666665</v>
      </c>
      <c r="I25" s="222">
        <f t="shared" si="2"/>
        <v>0.39285714285714285</v>
      </c>
      <c r="J25" s="222">
        <f t="shared" si="3"/>
        <v>0.40865384615384615</v>
      </c>
      <c r="K25" s="222">
        <f t="shared" si="4"/>
        <v>0.4270833333333333</v>
      </c>
      <c r="L25" s="134"/>
      <c r="M25" s="199"/>
      <c r="N25" s="199"/>
      <c r="O25" s="199"/>
    </row>
    <row r="26" spans="1:15" s="200" customFormat="1" ht="13.5" customHeight="1">
      <c r="A26" s="35">
        <v>3.5</v>
      </c>
      <c r="B26" s="166">
        <f t="shared" si="5"/>
        <v>79.5</v>
      </c>
      <c r="C26" s="166">
        <f t="shared" si="6"/>
        <v>72.5</v>
      </c>
      <c r="D26" s="44" t="s">
        <v>831</v>
      </c>
      <c r="E26" s="36" t="s">
        <v>832</v>
      </c>
      <c r="F26" s="36"/>
      <c r="G26" s="222">
        <f t="shared" si="0"/>
        <v>0.3763020833333333</v>
      </c>
      <c r="H26" s="222">
        <f t="shared" si="1"/>
        <v>0.38888888888888884</v>
      </c>
      <c r="I26" s="222">
        <f t="shared" si="2"/>
        <v>0.40327380952380953</v>
      </c>
      <c r="J26" s="222">
        <f t="shared" si="3"/>
        <v>0.4198717948717948</v>
      </c>
      <c r="K26" s="222">
        <f t="shared" si="4"/>
        <v>0.4392361111111111</v>
      </c>
      <c r="L26" s="126"/>
      <c r="M26" s="199"/>
      <c r="N26" s="199"/>
      <c r="O26" s="199"/>
    </row>
    <row r="27" spans="1:15" s="200" customFormat="1" ht="13.5" customHeight="1">
      <c r="A27" s="35">
        <v>2.5</v>
      </c>
      <c r="B27" s="166">
        <f t="shared" si="5"/>
        <v>77</v>
      </c>
      <c r="C27" s="166">
        <f t="shared" si="6"/>
        <v>75</v>
      </c>
      <c r="D27" s="43" t="s">
        <v>833</v>
      </c>
      <c r="E27" s="36" t="s">
        <v>832</v>
      </c>
      <c r="F27" s="36"/>
      <c r="G27" s="222">
        <f t="shared" si="0"/>
        <v>0.3828125</v>
      </c>
      <c r="H27" s="222">
        <f t="shared" si="1"/>
        <v>0.3958333333333333</v>
      </c>
      <c r="I27" s="222">
        <f t="shared" si="2"/>
        <v>0.4107142857142857</v>
      </c>
      <c r="J27" s="222">
        <f t="shared" si="3"/>
        <v>0.42788461538461536</v>
      </c>
      <c r="K27" s="222">
        <f t="shared" si="4"/>
        <v>0.44791666666666663</v>
      </c>
      <c r="L27" s="126"/>
      <c r="M27" s="199"/>
      <c r="N27" s="199"/>
      <c r="O27" s="199"/>
    </row>
    <row r="28" spans="1:15" s="200" customFormat="1" ht="13.5" customHeight="1">
      <c r="A28" s="35">
        <v>1</v>
      </c>
      <c r="B28" s="166">
        <f>B27-A28</f>
        <v>76</v>
      </c>
      <c r="C28" s="166">
        <f>C27+A28</f>
        <v>76</v>
      </c>
      <c r="D28" s="43" t="s">
        <v>834</v>
      </c>
      <c r="E28" s="36" t="s">
        <v>832</v>
      </c>
      <c r="F28" s="36"/>
      <c r="G28" s="222">
        <f t="shared" si="0"/>
        <v>0.38541666666666663</v>
      </c>
      <c r="H28" s="222">
        <f t="shared" si="1"/>
        <v>0.3986111111111111</v>
      </c>
      <c r="I28" s="222">
        <f t="shared" si="2"/>
        <v>0.41369047619047616</v>
      </c>
      <c r="J28" s="222">
        <f t="shared" si="3"/>
        <v>0.4310897435897436</v>
      </c>
      <c r="K28" s="222">
        <f t="shared" si="4"/>
        <v>0.4513888888888889</v>
      </c>
      <c r="L28" s="126"/>
      <c r="M28" s="199"/>
      <c r="N28" s="199"/>
      <c r="O28" s="199"/>
    </row>
    <row r="29" spans="1:15" s="200" customFormat="1" ht="13.5" customHeight="1">
      <c r="A29" s="35">
        <v>5.5</v>
      </c>
      <c r="B29" s="166">
        <f>B28-A29</f>
        <v>70.5</v>
      </c>
      <c r="C29" s="166">
        <f>C28+A29</f>
        <v>81.5</v>
      </c>
      <c r="D29" s="44" t="s">
        <v>835</v>
      </c>
      <c r="E29" s="36" t="s">
        <v>836</v>
      </c>
      <c r="F29" s="36"/>
      <c r="G29" s="222">
        <f t="shared" si="0"/>
        <v>0.3997395833333333</v>
      </c>
      <c r="H29" s="222">
        <f t="shared" si="1"/>
        <v>0.41388888888888886</v>
      </c>
      <c r="I29" s="222">
        <f t="shared" si="2"/>
        <v>0.43005952380952384</v>
      </c>
      <c r="J29" s="222">
        <f t="shared" si="3"/>
        <v>0.44871794871794873</v>
      </c>
      <c r="K29" s="222">
        <f t="shared" si="4"/>
        <v>0.4704861111111111</v>
      </c>
      <c r="L29" s="126"/>
      <c r="M29" s="199"/>
      <c r="N29" s="199"/>
      <c r="O29" s="199"/>
    </row>
    <row r="30" spans="1:15" s="200" customFormat="1" ht="12.75" customHeight="1" hidden="1">
      <c r="A30" s="35"/>
      <c r="B30" s="166">
        <f t="shared" si="5"/>
        <v>70.5</v>
      </c>
      <c r="C30" s="166">
        <f t="shared" si="6"/>
        <v>81.5</v>
      </c>
      <c r="D30" s="43"/>
      <c r="E30" s="43"/>
      <c r="F30" s="43"/>
      <c r="G30" s="222">
        <f t="shared" si="0"/>
        <v>0.3997395833333333</v>
      </c>
      <c r="H30" s="222">
        <f t="shared" si="1"/>
        <v>0.41388888888888886</v>
      </c>
      <c r="I30" s="222">
        <f t="shared" si="2"/>
        <v>0.43005952380952384</v>
      </c>
      <c r="J30" s="222">
        <f t="shared" si="3"/>
        <v>0.44871794871794873</v>
      </c>
      <c r="K30" s="222">
        <f t="shared" si="4"/>
        <v>0.4704861111111111</v>
      </c>
      <c r="L30" s="126"/>
      <c r="M30" s="199"/>
      <c r="N30" s="199"/>
      <c r="O30" s="199"/>
    </row>
    <row r="31" spans="1:15" s="200" customFormat="1" ht="12.75" customHeight="1" hidden="1">
      <c r="A31" s="166"/>
      <c r="B31" s="166">
        <f t="shared" si="5"/>
        <v>70.5</v>
      </c>
      <c r="C31" s="166">
        <f t="shared" si="6"/>
        <v>81.5</v>
      </c>
      <c r="D31" s="204"/>
      <c r="E31" s="88"/>
      <c r="F31" s="88"/>
      <c r="G31" s="222">
        <f t="shared" si="0"/>
        <v>0.3997395833333333</v>
      </c>
      <c r="H31" s="222">
        <f t="shared" si="1"/>
        <v>0.41388888888888886</v>
      </c>
      <c r="I31" s="222">
        <f t="shared" si="2"/>
        <v>0.43005952380952384</v>
      </c>
      <c r="J31" s="222">
        <f t="shared" si="3"/>
        <v>0.44871794871794873</v>
      </c>
      <c r="K31" s="222">
        <f t="shared" si="4"/>
        <v>0.4704861111111111</v>
      </c>
      <c r="L31" s="126"/>
      <c r="M31" s="199"/>
      <c r="N31" s="199"/>
      <c r="O31" s="199"/>
    </row>
    <row r="32" spans="1:15" s="200" customFormat="1" ht="12.75" customHeight="1" hidden="1">
      <c r="A32" s="166"/>
      <c r="B32" s="166">
        <f t="shared" si="5"/>
        <v>70.5</v>
      </c>
      <c r="C32" s="166">
        <f t="shared" si="6"/>
        <v>81.5</v>
      </c>
      <c r="D32" s="204"/>
      <c r="E32" s="88"/>
      <c r="F32" s="88"/>
      <c r="G32" s="222">
        <f t="shared" si="0"/>
        <v>0.3997395833333333</v>
      </c>
      <c r="H32" s="222">
        <f t="shared" si="1"/>
        <v>0.41388888888888886</v>
      </c>
      <c r="I32" s="222">
        <f t="shared" si="2"/>
        <v>0.43005952380952384</v>
      </c>
      <c r="J32" s="222">
        <f t="shared" si="3"/>
        <v>0.44871794871794873</v>
      </c>
      <c r="K32" s="222">
        <f t="shared" si="4"/>
        <v>0.4704861111111111</v>
      </c>
      <c r="L32" s="126"/>
      <c r="M32" s="199"/>
      <c r="N32" s="199"/>
      <c r="O32" s="199"/>
    </row>
    <row r="33" spans="1:15" s="200" customFormat="1" ht="12.75" customHeight="1" hidden="1">
      <c r="A33" s="166"/>
      <c r="B33" s="166">
        <f t="shared" si="5"/>
        <v>70.5</v>
      </c>
      <c r="C33" s="166">
        <f t="shared" si="6"/>
        <v>81.5</v>
      </c>
      <c r="D33" s="204"/>
      <c r="E33" s="88"/>
      <c r="F33" s="88"/>
      <c r="G33" s="222">
        <f t="shared" si="0"/>
        <v>0.3997395833333333</v>
      </c>
      <c r="H33" s="222">
        <f t="shared" si="1"/>
        <v>0.41388888888888886</v>
      </c>
      <c r="I33" s="222">
        <f t="shared" si="2"/>
        <v>0.43005952380952384</v>
      </c>
      <c r="J33" s="222">
        <f t="shared" si="3"/>
        <v>0.44871794871794873</v>
      </c>
      <c r="K33" s="222">
        <f t="shared" si="4"/>
        <v>0.4704861111111111</v>
      </c>
      <c r="L33" s="126"/>
      <c r="M33" s="199"/>
      <c r="N33" s="199"/>
      <c r="O33" s="199"/>
    </row>
    <row r="34" spans="1:15" s="200" customFormat="1" ht="12.75" customHeight="1" hidden="1">
      <c r="A34" s="166"/>
      <c r="B34" s="166">
        <f t="shared" si="5"/>
        <v>70.5</v>
      </c>
      <c r="C34" s="166">
        <f t="shared" si="6"/>
        <v>81.5</v>
      </c>
      <c r="D34" s="204"/>
      <c r="E34" s="88"/>
      <c r="F34" s="88"/>
      <c r="G34" s="222">
        <f t="shared" si="0"/>
        <v>0.3997395833333333</v>
      </c>
      <c r="H34" s="222">
        <f t="shared" si="1"/>
        <v>0.41388888888888886</v>
      </c>
      <c r="I34" s="222">
        <f t="shared" si="2"/>
        <v>0.43005952380952384</v>
      </c>
      <c r="J34" s="222">
        <f t="shared" si="3"/>
        <v>0.44871794871794873</v>
      </c>
      <c r="K34" s="222">
        <f t="shared" si="4"/>
        <v>0.4704861111111111</v>
      </c>
      <c r="L34" s="126"/>
      <c r="M34" s="199"/>
      <c r="N34" s="199"/>
      <c r="O34" s="199"/>
    </row>
    <row r="35" spans="1:15" s="200" customFormat="1" ht="12.75" customHeight="1" hidden="1">
      <c r="A35" s="166"/>
      <c r="B35" s="166">
        <f t="shared" si="5"/>
        <v>70.5</v>
      </c>
      <c r="C35" s="166">
        <f t="shared" si="6"/>
        <v>81.5</v>
      </c>
      <c r="D35" s="204"/>
      <c r="E35" s="88"/>
      <c r="F35" s="88"/>
      <c r="G35" s="222">
        <f t="shared" si="0"/>
        <v>0.3997395833333333</v>
      </c>
      <c r="H35" s="222">
        <f t="shared" si="1"/>
        <v>0.41388888888888886</v>
      </c>
      <c r="I35" s="222">
        <f t="shared" si="2"/>
        <v>0.43005952380952384</v>
      </c>
      <c r="J35" s="222">
        <f t="shared" si="3"/>
        <v>0.44871794871794873</v>
      </c>
      <c r="K35" s="222">
        <f t="shared" si="4"/>
        <v>0.4704861111111111</v>
      </c>
      <c r="L35" s="126"/>
      <c r="M35" s="199"/>
      <c r="N35" s="199"/>
      <c r="O35" s="199"/>
    </row>
    <row r="36" spans="1:15" s="200" customFormat="1" ht="12.75" customHeight="1" hidden="1">
      <c r="A36" s="166"/>
      <c r="B36" s="166">
        <f t="shared" si="5"/>
        <v>70.5</v>
      </c>
      <c r="C36" s="166">
        <f t="shared" si="6"/>
        <v>81.5</v>
      </c>
      <c r="D36" s="204"/>
      <c r="E36" s="88"/>
      <c r="F36" s="88"/>
      <c r="G36" s="222">
        <f t="shared" si="0"/>
        <v>0.3997395833333333</v>
      </c>
      <c r="H36" s="222">
        <f t="shared" si="1"/>
        <v>0.41388888888888886</v>
      </c>
      <c r="I36" s="222">
        <f t="shared" si="2"/>
        <v>0.43005952380952384</v>
      </c>
      <c r="J36" s="222">
        <f t="shared" si="3"/>
        <v>0.44871794871794873</v>
      </c>
      <c r="K36" s="222">
        <f t="shared" si="4"/>
        <v>0.4704861111111111</v>
      </c>
      <c r="L36" s="126"/>
      <c r="M36" s="199"/>
      <c r="N36" s="199"/>
      <c r="O36" s="199"/>
    </row>
    <row r="37" spans="1:15" s="200" customFormat="1" ht="12.75" customHeight="1" hidden="1">
      <c r="A37" s="166"/>
      <c r="B37" s="166">
        <f t="shared" si="5"/>
        <v>70.5</v>
      </c>
      <c r="C37" s="166">
        <f t="shared" si="6"/>
        <v>81.5</v>
      </c>
      <c r="D37" s="235"/>
      <c r="E37" s="88"/>
      <c r="F37" s="88"/>
      <c r="G37" s="222">
        <f t="shared" si="0"/>
        <v>0.3997395833333333</v>
      </c>
      <c r="H37" s="222">
        <f t="shared" si="1"/>
        <v>0.41388888888888886</v>
      </c>
      <c r="I37" s="222">
        <f t="shared" si="2"/>
        <v>0.43005952380952384</v>
      </c>
      <c r="J37" s="222">
        <f t="shared" si="3"/>
        <v>0.44871794871794873</v>
      </c>
      <c r="K37" s="222">
        <f t="shared" si="4"/>
        <v>0.4704861111111111</v>
      </c>
      <c r="L37" s="126"/>
      <c r="M37" s="199"/>
      <c r="N37" s="199"/>
      <c r="O37" s="199"/>
    </row>
    <row r="38" spans="1:15" s="200" customFormat="1" ht="12.75" customHeight="1" hidden="1">
      <c r="A38" s="166"/>
      <c r="B38" s="166">
        <f t="shared" si="5"/>
        <v>70.5</v>
      </c>
      <c r="C38" s="166">
        <f t="shared" si="6"/>
        <v>81.5</v>
      </c>
      <c r="D38" s="235"/>
      <c r="E38" s="88"/>
      <c r="F38" s="88"/>
      <c r="G38" s="222">
        <f t="shared" si="0"/>
        <v>0.3997395833333333</v>
      </c>
      <c r="H38" s="222">
        <f t="shared" si="1"/>
        <v>0.41388888888888886</v>
      </c>
      <c r="I38" s="222">
        <f t="shared" si="2"/>
        <v>0.43005952380952384</v>
      </c>
      <c r="J38" s="222">
        <f t="shared" si="3"/>
        <v>0.44871794871794873</v>
      </c>
      <c r="K38" s="222">
        <f t="shared" si="4"/>
        <v>0.4704861111111111</v>
      </c>
      <c r="L38" s="126"/>
      <c r="M38" s="199"/>
      <c r="N38" s="199"/>
      <c r="O38" s="199"/>
    </row>
    <row r="39" spans="1:15" s="200" customFormat="1" ht="12.75" customHeight="1" hidden="1">
      <c r="A39" s="166"/>
      <c r="B39" s="166">
        <f t="shared" si="5"/>
        <v>70.5</v>
      </c>
      <c r="C39" s="166">
        <f t="shared" si="6"/>
        <v>81.5</v>
      </c>
      <c r="D39" s="235"/>
      <c r="E39" s="88"/>
      <c r="F39" s="88"/>
      <c r="G39" s="222">
        <f t="shared" si="0"/>
        <v>0.3997395833333333</v>
      </c>
      <c r="H39" s="222">
        <f t="shared" si="1"/>
        <v>0.41388888888888886</v>
      </c>
      <c r="I39" s="222">
        <f t="shared" si="2"/>
        <v>0.43005952380952384</v>
      </c>
      <c r="J39" s="222">
        <f t="shared" si="3"/>
        <v>0.44871794871794873</v>
      </c>
      <c r="K39" s="222">
        <f t="shared" si="4"/>
        <v>0.4704861111111111</v>
      </c>
      <c r="L39" s="126"/>
      <c r="M39" s="199"/>
      <c r="N39" s="199"/>
      <c r="O39" s="199"/>
    </row>
    <row r="40" spans="1:15" s="200" customFormat="1" ht="12.75" customHeight="1" hidden="1">
      <c r="A40" s="166"/>
      <c r="B40" s="166">
        <f t="shared" si="5"/>
        <v>70.5</v>
      </c>
      <c r="C40" s="166">
        <f t="shared" si="6"/>
        <v>81.5</v>
      </c>
      <c r="D40" s="235"/>
      <c r="E40" s="88"/>
      <c r="F40" s="88"/>
      <c r="G40" s="222">
        <f t="shared" si="0"/>
        <v>0.3997395833333333</v>
      </c>
      <c r="H40" s="222">
        <f t="shared" si="1"/>
        <v>0.41388888888888886</v>
      </c>
      <c r="I40" s="222">
        <f t="shared" si="2"/>
        <v>0.43005952380952384</v>
      </c>
      <c r="J40" s="222">
        <f t="shared" si="3"/>
        <v>0.44871794871794873</v>
      </c>
      <c r="K40" s="222">
        <f t="shared" si="4"/>
        <v>0.4704861111111111</v>
      </c>
      <c r="L40" s="126"/>
      <c r="M40" s="199"/>
      <c r="N40" s="199"/>
      <c r="O40" s="199"/>
    </row>
    <row r="41" spans="1:15" s="200" customFormat="1" ht="12.75" customHeight="1" hidden="1">
      <c r="A41" s="73"/>
      <c r="B41" s="166">
        <f>B40-A41</f>
        <v>70.5</v>
      </c>
      <c r="C41" s="166">
        <f>C40+A41</f>
        <v>81.5</v>
      </c>
      <c r="D41" s="62"/>
      <c r="E41" s="45"/>
      <c r="F41" s="45"/>
      <c r="G41" s="222">
        <f t="shared" si="0"/>
        <v>0.3997395833333333</v>
      </c>
      <c r="H41" s="222">
        <f t="shared" si="1"/>
        <v>0.41388888888888886</v>
      </c>
      <c r="I41" s="222">
        <f t="shared" si="2"/>
        <v>0.43005952380952384</v>
      </c>
      <c r="J41" s="222">
        <f t="shared" si="3"/>
        <v>0.44871794871794873</v>
      </c>
      <c r="K41" s="222">
        <f t="shared" si="4"/>
        <v>0.4704861111111111</v>
      </c>
      <c r="L41" s="226"/>
      <c r="M41" s="199"/>
      <c r="N41" s="199"/>
      <c r="O41" s="199"/>
    </row>
    <row r="42" spans="1:15" s="200" customFormat="1" ht="12.75" customHeight="1" hidden="1">
      <c r="A42" s="73"/>
      <c r="B42" s="166">
        <f t="shared" si="5"/>
        <v>70.5</v>
      </c>
      <c r="C42" s="166">
        <f t="shared" si="6"/>
        <v>81.5</v>
      </c>
      <c r="D42" s="62"/>
      <c r="E42" s="45"/>
      <c r="F42" s="45"/>
      <c r="G42" s="222">
        <f t="shared" si="0"/>
        <v>0.3997395833333333</v>
      </c>
      <c r="H42" s="222">
        <f t="shared" si="1"/>
        <v>0.41388888888888886</v>
      </c>
      <c r="I42" s="222">
        <f t="shared" si="2"/>
        <v>0.43005952380952384</v>
      </c>
      <c r="J42" s="222">
        <f t="shared" si="3"/>
        <v>0.44871794871794873</v>
      </c>
      <c r="K42" s="222">
        <f t="shared" si="4"/>
        <v>0.4704861111111111</v>
      </c>
      <c r="L42" s="226"/>
      <c r="M42" s="199"/>
      <c r="N42" s="199"/>
      <c r="O42" s="199"/>
    </row>
    <row r="43" spans="1:15" s="200" customFormat="1" ht="12.75" customHeight="1" hidden="1">
      <c r="A43" s="73"/>
      <c r="B43" s="166">
        <f t="shared" si="5"/>
        <v>70.5</v>
      </c>
      <c r="C43" s="166">
        <f t="shared" si="6"/>
        <v>81.5</v>
      </c>
      <c r="D43" s="62"/>
      <c r="E43" s="45"/>
      <c r="F43" s="45"/>
      <c r="G43" s="222">
        <f t="shared" si="0"/>
        <v>0.3997395833333333</v>
      </c>
      <c r="H43" s="222">
        <f t="shared" si="1"/>
        <v>0.41388888888888886</v>
      </c>
      <c r="I43" s="222">
        <f t="shared" si="2"/>
        <v>0.43005952380952384</v>
      </c>
      <c r="J43" s="222">
        <f t="shared" si="3"/>
        <v>0.44871794871794873</v>
      </c>
      <c r="K43" s="222">
        <f t="shared" si="4"/>
        <v>0.4704861111111111</v>
      </c>
      <c r="L43" s="226"/>
      <c r="M43" s="199"/>
      <c r="N43" s="199"/>
      <c r="O43" s="199"/>
    </row>
    <row r="44" spans="1:15" s="200" customFormat="1" ht="12.75" customHeight="1" hidden="1">
      <c r="A44" s="73"/>
      <c r="B44" s="166">
        <f t="shared" si="5"/>
        <v>70.5</v>
      </c>
      <c r="C44" s="166">
        <f t="shared" si="6"/>
        <v>81.5</v>
      </c>
      <c r="D44" s="62"/>
      <c r="E44" s="45"/>
      <c r="F44" s="45"/>
      <c r="G44" s="222">
        <f t="shared" si="0"/>
        <v>0.3997395833333333</v>
      </c>
      <c r="H44" s="222">
        <f t="shared" si="1"/>
        <v>0.41388888888888886</v>
      </c>
      <c r="I44" s="222">
        <f t="shared" si="2"/>
        <v>0.43005952380952384</v>
      </c>
      <c r="J44" s="222">
        <f t="shared" si="3"/>
        <v>0.44871794871794873</v>
      </c>
      <c r="K44" s="222">
        <f t="shared" si="4"/>
        <v>0.4704861111111111</v>
      </c>
      <c r="L44" s="226"/>
      <c r="M44" s="199"/>
      <c r="N44" s="199"/>
      <c r="O44" s="199"/>
    </row>
    <row r="45" spans="1:15" s="200" customFormat="1" ht="12.75" customHeight="1" hidden="1">
      <c r="A45" s="73"/>
      <c r="B45" s="166">
        <f t="shared" si="5"/>
        <v>70.5</v>
      </c>
      <c r="C45" s="166">
        <f t="shared" si="6"/>
        <v>81.5</v>
      </c>
      <c r="D45" s="62"/>
      <c r="E45" s="45"/>
      <c r="F45" s="45"/>
      <c r="G45" s="222">
        <f t="shared" si="0"/>
        <v>0.3997395833333333</v>
      </c>
      <c r="H45" s="222">
        <f t="shared" si="1"/>
        <v>0.41388888888888886</v>
      </c>
      <c r="I45" s="222">
        <f t="shared" si="2"/>
        <v>0.43005952380952384</v>
      </c>
      <c r="J45" s="222">
        <f t="shared" si="3"/>
        <v>0.44871794871794873</v>
      </c>
      <c r="K45" s="222">
        <f t="shared" si="4"/>
        <v>0.4704861111111111</v>
      </c>
      <c r="L45" s="226"/>
      <c r="M45" s="199"/>
      <c r="N45" s="199"/>
      <c r="O45" s="199"/>
    </row>
    <row r="46" spans="1:15" s="200" customFormat="1" ht="12.75" customHeight="1" hidden="1">
      <c r="A46" s="73"/>
      <c r="B46" s="166">
        <f t="shared" si="5"/>
        <v>70.5</v>
      </c>
      <c r="C46" s="166">
        <f t="shared" si="6"/>
        <v>81.5</v>
      </c>
      <c r="D46" s="62"/>
      <c r="E46" s="45"/>
      <c r="F46" s="45"/>
      <c r="G46" s="222">
        <f t="shared" si="0"/>
        <v>0.3997395833333333</v>
      </c>
      <c r="H46" s="222">
        <f t="shared" si="1"/>
        <v>0.41388888888888886</v>
      </c>
      <c r="I46" s="222">
        <f t="shared" si="2"/>
        <v>0.43005952380952384</v>
      </c>
      <c r="J46" s="222">
        <f t="shared" si="3"/>
        <v>0.44871794871794873</v>
      </c>
      <c r="K46" s="222">
        <f t="shared" si="4"/>
        <v>0.4704861111111111</v>
      </c>
      <c r="L46" s="226"/>
      <c r="M46" s="199"/>
      <c r="N46" s="199"/>
      <c r="O46" s="199"/>
    </row>
    <row r="47" spans="1:15" s="200" customFormat="1" ht="12.75" customHeight="1" hidden="1">
      <c r="A47" s="73"/>
      <c r="B47" s="166">
        <f t="shared" si="5"/>
        <v>70.5</v>
      </c>
      <c r="C47" s="166">
        <f t="shared" si="6"/>
        <v>81.5</v>
      </c>
      <c r="D47" s="62"/>
      <c r="E47" s="45"/>
      <c r="F47" s="45"/>
      <c r="G47" s="222">
        <f t="shared" si="0"/>
        <v>0.3997395833333333</v>
      </c>
      <c r="H47" s="222">
        <f t="shared" si="1"/>
        <v>0.41388888888888886</v>
      </c>
      <c r="I47" s="222">
        <f t="shared" si="2"/>
        <v>0.43005952380952384</v>
      </c>
      <c r="J47" s="222">
        <f t="shared" si="3"/>
        <v>0.44871794871794873</v>
      </c>
      <c r="K47" s="222">
        <f t="shared" si="4"/>
        <v>0.4704861111111111</v>
      </c>
      <c r="L47" s="226"/>
      <c r="M47" s="199"/>
      <c r="N47" s="199"/>
      <c r="O47" s="199"/>
    </row>
    <row r="48" spans="1:15" s="200" customFormat="1" ht="12.75" customHeight="1" hidden="1">
      <c r="A48" s="73"/>
      <c r="B48" s="166">
        <f>B47-A48</f>
        <v>70.5</v>
      </c>
      <c r="C48" s="166">
        <f>C47+A48</f>
        <v>81.5</v>
      </c>
      <c r="D48" s="62"/>
      <c r="E48" s="45"/>
      <c r="F48" s="45"/>
      <c r="G48" s="222">
        <f t="shared" si="0"/>
        <v>0.3997395833333333</v>
      </c>
      <c r="H48" s="222">
        <f t="shared" si="1"/>
        <v>0.41388888888888886</v>
      </c>
      <c r="I48" s="222">
        <f t="shared" si="2"/>
        <v>0.43005952380952384</v>
      </c>
      <c r="J48" s="222">
        <f t="shared" si="3"/>
        <v>0.44871794871794873</v>
      </c>
      <c r="K48" s="222">
        <f t="shared" si="4"/>
        <v>0.4704861111111111</v>
      </c>
      <c r="L48" s="226"/>
      <c r="M48" s="199"/>
      <c r="N48" s="199"/>
      <c r="O48" s="199"/>
    </row>
    <row r="49" spans="1:15" s="200" customFormat="1" ht="12.75" customHeight="1" hidden="1">
      <c r="A49" s="73"/>
      <c r="B49" s="166">
        <f>B48-A49</f>
        <v>70.5</v>
      </c>
      <c r="C49" s="166">
        <f>C48+A49</f>
        <v>81.5</v>
      </c>
      <c r="D49" s="62"/>
      <c r="E49" s="45"/>
      <c r="F49" s="45"/>
      <c r="G49" s="222">
        <f t="shared" si="0"/>
        <v>0.3997395833333333</v>
      </c>
      <c r="H49" s="222">
        <f t="shared" si="1"/>
        <v>0.41388888888888886</v>
      </c>
      <c r="I49" s="222">
        <f t="shared" si="2"/>
        <v>0.43005952380952384</v>
      </c>
      <c r="J49" s="222">
        <f t="shared" si="3"/>
        <v>0.44871794871794873</v>
      </c>
      <c r="K49" s="222">
        <f t="shared" si="4"/>
        <v>0.4704861111111111</v>
      </c>
      <c r="L49" s="227"/>
      <c r="M49" s="199"/>
      <c r="N49" s="199"/>
      <c r="O49" s="199"/>
    </row>
    <row r="50" spans="1:15" s="200" customFormat="1" ht="13.5" customHeight="1">
      <c r="A50" s="73">
        <v>6.5</v>
      </c>
      <c r="B50" s="166">
        <f t="shared" si="5"/>
        <v>64</v>
      </c>
      <c r="C50" s="166">
        <f t="shared" si="6"/>
        <v>88</v>
      </c>
      <c r="D50" s="62" t="s">
        <v>837</v>
      </c>
      <c r="E50" s="36"/>
      <c r="F50" s="36">
        <v>260</v>
      </c>
      <c r="G50" s="222">
        <f t="shared" si="0"/>
        <v>0.41666666666666663</v>
      </c>
      <c r="H50" s="222">
        <f t="shared" si="1"/>
        <v>0.4319444444444444</v>
      </c>
      <c r="I50" s="222">
        <f t="shared" si="2"/>
        <v>0.44940476190476186</v>
      </c>
      <c r="J50" s="222">
        <f t="shared" si="3"/>
        <v>0.46955128205128205</v>
      </c>
      <c r="K50" s="222">
        <f t="shared" si="4"/>
        <v>0.4930555555555555</v>
      </c>
      <c r="L50" s="227"/>
      <c r="M50" s="199"/>
      <c r="N50" s="199"/>
      <c r="O50" s="199"/>
    </row>
    <row r="51" spans="1:15" s="231" customFormat="1" ht="13.5" customHeight="1">
      <c r="A51" s="67"/>
      <c r="B51" s="67"/>
      <c r="C51" s="46"/>
      <c r="D51" s="228" t="s">
        <v>51</v>
      </c>
      <c r="E51" s="49"/>
      <c r="F51" s="49"/>
      <c r="G51" s="49"/>
      <c r="H51" s="49"/>
      <c r="I51" s="49"/>
      <c r="J51" s="49"/>
      <c r="K51" s="206"/>
      <c r="L51" s="207"/>
      <c r="M51" s="208"/>
      <c r="N51" s="208"/>
      <c r="O51" s="208"/>
    </row>
    <row r="52" spans="1:15" s="200" customFormat="1" ht="13.5" customHeight="1">
      <c r="A52" s="35">
        <v>0</v>
      </c>
      <c r="B52" s="35">
        <f>B50</f>
        <v>64</v>
      </c>
      <c r="C52" s="73">
        <f>C50</f>
        <v>88</v>
      </c>
      <c r="D52" s="62" t="s">
        <v>837</v>
      </c>
      <c r="E52" s="36" t="s">
        <v>196</v>
      </c>
      <c r="F52" s="36"/>
      <c r="G52" s="201">
        <f>$L$6</f>
        <v>0.46875</v>
      </c>
      <c r="H52" s="201">
        <f>$L$6</f>
        <v>0.46875</v>
      </c>
      <c r="I52" s="201">
        <f>$L$6</f>
        <v>0.46875</v>
      </c>
      <c r="J52" s="201">
        <f>$L$6</f>
        <v>0.46875</v>
      </c>
      <c r="K52" s="201">
        <f>$L$6</f>
        <v>0.46875</v>
      </c>
      <c r="L52" s="210">
        <f>A52</f>
        <v>0</v>
      </c>
      <c r="M52" s="199"/>
      <c r="N52" s="199"/>
      <c r="O52" s="199"/>
    </row>
    <row r="53" spans="1:15" s="200" customFormat="1" ht="13.5" customHeight="1">
      <c r="A53" s="35">
        <v>2</v>
      </c>
      <c r="B53" s="35">
        <f>$H$5-C53</f>
        <v>62</v>
      </c>
      <c r="C53" s="73">
        <f>C52+A53</f>
        <v>90</v>
      </c>
      <c r="D53" s="44" t="s">
        <v>838</v>
      </c>
      <c r="E53" s="45" t="s">
        <v>196</v>
      </c>
      <c r="F53" s="36"/>
      <c r="G53" s="222">
        <f>SUM($G$52+$O$3*L53)</f>
        <v>0.4739583333333333</v>
      </c>
      <c r="H53" s="222">
        <f>SUM($H$52+$P$3*L53)</f>
        <v>0.47430555555555554</v>
      </c>
      <c r="I53" s="222">
        <f>SUM($I$52+$Q$3*L53)</f>
        <v>0.47470238095238093</v>
      </c>
      <c r="J53" s="222">
        <f>SUM($J$52+$R$3*L53)</f>
        <v>0.4751602564102564</v>
      </c>
      <c r="K53" s="222">
        <f aca="true" t="shared" si="7" ref="K53:K80">SUM($K$52+$S$3*L53)</f>
        <v>0.4756944444444444</v>
      </c>
      <c r="L53" s="233">
        <f>L52+A53</f>
        <v>2</v>
      </c>
      <c r="M53" s="199"/>
      <c r="N53" s="199"/>
      <c r="O53" s="199"/>
    </row>
    <row r="54" spans="1:15" s="200" customFormat="1" ht="13.5" customHeight="1">
      <c r="A54" s="35">
        <v>6</v>
      </c>
      <c r="B54" s="35">
        <f>$H$5-C54</f>
        <v>56</v>
      </c>
      <c r="C54" s="73">
        <f>C53+A54</f>
        <v>96</v>
      </c>
      <c r="D54" s="44" t="s">
        <v>839</v>
      </c>
      <c r="E54" s="36" t="s">
        <v>196</v>
      </c>
      <c r="F54" s="36"/>
      <c r="G54" s="222">
        <f aca="true" t="shared" si="8" ref="G54:G80">SUM($G$52+$O$3*L54)</f>
        <v>0.4895833333333333</v>
      </c>
      <c r="H54" s="222">
        <f aca="true" t="shared" si="9" ref="H54:H80">SUM($H$52+$P$3*L54)</f>
        <v>0.4909722222222222</v>
      </c>
      <c r="I54" s="222">
        <f aca="true" t="shared" si="10" ref="I54:I80">SUM($I$52+$Q$3*L54)</f>
        <v>0.49255952380952384</v>
      </c>
      <c r="J54" s="222">
        <f aca="true" t="shared" si="11" ref="J54:J80">SUM($J$52+$R$3*L54)</f>
        <v>0.49439102564102566</v>
      </c>
      <c r="K54" s="222">
        <f t="shared" si="7"/>
        <v>0.4965277777777778</v>
      </c>
      <c r="L54" s="233">
        <f aca="true" t="shared" si="12" ref="L54:L80">L53+A54</f>
        <v>8</v>
      </c>
      <c r="M54" s="199"/>
      <c r="N54" s="199"/>
      <c r="O54" s="199"/>
    </row>
    <row r="55" spans="1:15" s="200" customFormat="1" ht="13.5" customHeight="1">
      <c r="A55" s="35">
        <v>0.5</v>
      </c>
      <c r="B55" s="35">
        <f>$H$5-C55</f>
        <v>55.5</v>
      </c>
      <c r="C55" s="73">
        <f>C54+A55</f>
        <v>96.5</v>
      </c>
      <c r="D55" s="44" t="s">
        <v>840</v>
      </c>
      <c r="E55" s="36" t="s">
        <v>841</v>
      </c>
      <c r="F55" s="36"/>
      <c r="G55" s="222">
        <f t="shared" si="8"/>
        <v>0.4908854166666667</v>
      </c>
      <c r="H55" s="222">
        <f t="shared" si="9"/>
        <v>0.4923611111111111</v>
      </c>
      <c r="I55" s="222">
        <f t="shared" si="10"/>
        <v>0.49404761904761907</v>
      </c>
      <c r="J55" s="222">
        <f t="shared" si="11"/>
        <v>0.49599358974358976</v>
      </c>
      <c r="K55" s="222">
        <f t="shared" si="7"/>
        <v>0.4982638888888889</v>
      </c>
      <c r="L55" s="233">
        <f t="shared" si="12"/>
        <v>8.5</v>
      </c>
      <c r="M55" s="199"/>
      <c r="N55" s="199"/>
      <c r="O55" s="199"/>
    </row>
    <row r="56" spans="1:15" s="200" customFormat="1" ht="13.5" customHeight="1">
      <c r="A56" s="35">
        <v>2.5</v>
      </c>
      <c r="B56" s="35">
        <f>$H$5-C56</f>
        <v>53</v>
      </c>
      <c r="C56" s="73">
        <f>C55+A56</f>
        <v>99</v>
      </c>
      <c r="D56" s="44" t="s">
        <v>842</v>
      </c>
      <c r="E56" s="45" t="s">
        <v>841</v>
      </c>
      <c r="F56" s="36"/>
      <c r="G56" s="222">
        <f t="shared" si="8"/>
        <v>0.4973958333333333</v>
      </c>
      <c r="H56" s="222">
        <f t="shared" si="9"/>
        <v>0.49930555555555556</v>
      </c>
      <c r="I56" s="222">
        <f t="shared" si="10"/>
        <v>0.5014880952380952</v>
      </c>
      <c r="J56" s="222">
        <f t="shared" si="11"/>
        <v>0.5040064102564102</v>
      </c>
      <c r="K56" s="222">
        <f t="shared" si="7"/>
        <v>0.5069444444444444</v>
      </c>
      <c r="L56" s="233">
        <f t="shared" si="12"/>
        <v>11</v>
      </c>
      <c r="M56" s="199"/>
      <c r="N56" s="199"/>
      <c r="O56" s="199"/>
    </row>
    <row r="57" spans="1:15" s="200" customFormat="1" ht="13.5" customHeight="1">
      <c r="A57" s="35">
        <v>2</v>
      </c>
      <c r="B57" s="35">
        <f>$H$5-C57</f>
        <v>51</v>
      </c>
      <c r="C57" s="73">
        <f>C56+A57</f>
        <v>101</v>
      </c>
      <c r="D57" s="44" t="s">
        <v>843</v>
      </c>
      <c r="E57" s="45" t="s">
        <v>844</v>
      </c>
      <c r="F57" s="36"/>
      <c r="G57" s="222">
        <f t="shared" si="8"/>
        <v>0.5026041666666666</v>
      </c>
      <c r="H57" s="222">
        <f t="shared" si="9"/>
        <v>0.5048611111111111</v>
      </c>
      <c r="I57" s="222">
        <f t="shared" si="10"/>
        <v>0.5074404761904762</v>
      </c>
      <c r="J57" s="222">
        <f t="shared" si="11"/>
        <v>0.5104166666666666</v>
      </c>
      <c r="K57" s="222">
        <f t="shared" si="7"/>
        <v>0.5138888888888888</v>
      </c>
      <c r="L57" s="233">
        <f t="shared" si="12"/>
        <v>13</v>
      </c>
      <c r="M57" s="199"/>
      <c r="N57" s="199"/>
      <c r="O57" s="199"/>
    </row>
    <row r="58" spans="1:15" s="200" customFormat="1" ht="13.5" customHeight="1">
      <c r="A58" s="35">
        <v>0.5</v>
      </c>
      <c r="B58" s="35">
        <f aca="true" t="shared" si="13" ref="B58:B68">$H$5-C58</f>
        <v>50.5</v>
      </c>
      <c r="C58" s="73">
        <f aca="true" t="shared" si="14" ref="C58:C68">C57+A58</f>
        <v>101.5</v>
      </c>
      <c r="D58" s="44" t="s">
        <v>845</v>
      </c>
      <c r="E58" s="45" t="s">
        <v>846</v>
      </c>
      <c r="F58" s="36"/>
      <c r="G58" s="222">
        <f t="shared" si="8"/>
        <v>0.50390625</v>
      </c>
      <c r="H58" s="222">
        <f t="shared" si="9"/>
        <v>0.50625</v>
      </c>
      <c r="I58" s="222">
        <f t="shared" si="10"/>
        <v>0.5089285714285714</v>
      </c>
      <c r="J58" s="222">
        <f t="shared" si="11"/>
        <v>0.5120192307692307</v>
      </c>
      <c r="K58" s="222">
        <f t="shared" si="7"/>
        <v>0.515625</v>
      </c>
      <c r="L58" s="233">
        <f t="shared" si="12"/>
        <v>13.5</v>
      </c>
      <c r="M58" s="199"/>
      <c r="N58" s="199"/>
      <c r="O58" s="199"/>
    </row>
    <row r="59" spans="1:15" s="200" customFormat="1" ht="13.5" customHeight="1">
      <c r="A59" s="35">
        <v>2</v>
      </c>
      <c r="B59" s="35">
        <f t="shared" si="13"/>
        <v>48.5</v>
      </c>
      <c r="C59" s="73">
        <f t="shared" si="14"/>
        <v>103.5</v>
      </c>
      <c r="D59" s="43" t="s">
        <v>847</v>
      </c>
      <c r="E59" s="36" t="s">
        <v>848</v>
      </c>
      <c r="F59" s="36"/>
      <c r="G59" s="222">
        <f t="shared" si="8"/>
        <v>0.5091145833333334</v>
      </c>
      <c r="H59" s="222">
        <f t="shared" si="9"/>
        <v>0.5118055555555555</v>
      </c>
      <c r="I59" s="222">
        <f t="shared" si="10"/>
        <v>0.5148809523809523</v>
      </c>
      <c r="J59" s="222">
        <f t="shared" si="11"/>
        <v>0.5184294871794872</v>
      </c>
      <c r="K59" s="222">
        <f t="shared" si="7"/>
        <v>0.5225694444444444</v>
      </c>
      <c r="L59" s="233">
        <f t="shared" si="12"/>
        <v>15.5</v>
      </c>
      <c r="M59" s="199"/>
      <c r="N59" s="199"/>
      <c r="O59" s="199"/>
    </row>
    <row r="60" spans="1:15" s="200" customFormat="1" ht="13.5" customHeight="1">
      <c r="A60" s="35">
        <v>12.5</v>
      </c>
      <c r="B60" s="35">
        <f t="shared" si="13"/>
        <v>36</v>
      </c>
      <c r="C60" s="73">
        <f t="shared" si="14"/>
        <v>116</v>
      </c>
      <c r="D60" s="43" t="s">
        <v>849</v>
      </c>
      <c r="E60" s="45" t="s">
        <v>850</v>
      </c>
      <c r="F60" s="36">
        <v>261</v>
      </c>
      <c r="G60" s="222">
        <f t="shared" si="8"/>
        <v>0.5416666666666666</v>
      </c>
      <c r="H60" s="222">
        <f t="shared" si="9"/>
        <v>0.5465277777777777</v>
      </c>
      <c r="I60" s="222">
        <f t="shared" si="10"/>
        <v>0.5520833333333334</v>
      </c>
      <c r="J60" s="222">
        <f t="shared" si="11"/>
        <v>0.5584935897435898</v>
      </c>
      <c r="K60" s="222">
        <f t="shared" si="7"/>
        <v>0.5659722222222222</v>
      </c>
      <c r="L60" s="233">
        <f t="shared" si="12"/>
        <v>28</v>
      </c>
      <c r="M60" s="199"/>
      <c r="N60" s="199"/>
      <c r="O60" s="199"/>
    </row>
    <row r="61" spans="1:15" s="200" customFormat="1" ht="13.5" customHeight="1">
      <c r="A61" s="35">
        <v>4</v>
      </c>
      <c r="B61" s="35">
        <f t="shared" si="13"/>
        <v>32</v>
      </c>
      <c r="C61" s="73">
        <f t="shared" si="14"/>
        <v>120</v>
      </c>
      <c r="D61" s="43" t="s">
        <v>851</v>
      </c>
      <c r="E61" s="45" t="s">
        <v>852</v>
      </c>
      <c r="F61" s="36"/>
      <c r="G61" s="222">
        <f t="shared" si="8"/>
        <v>0.5520833333333334</v>
      </c>
      <c r="H61" s="222">
        <f t="shared" si="9"/>
        <v>0.5576388888888889</v>
      </c>
      <c r="I61" s="222">
        <f t="shared" si="10"/>
        <v>0.5639880952380952</v>
      </c>
      <c r="J61" s="222">
        <f t="shared" si="11"/>
        <v>0.5713141025641025</v>
      </c>
      <c r="K61" s="222">
        <f t="shared" si="7"/>
        <v>0.5798611111111112</v>
      </c>
      <c r="L61" s="233">
        <f t="shared" si="12"/>
        <v>32</v>
      </c>
      <c r="M61" s="199"/>
      <c r="N61" s="199"/>
      <c r="O61" s="199"/>
    </row>
    <row r="62" spans="1:15" s="200" customFormat="1" ht="13.5" customHeight="1">
      <c r="A62" s="35">
        <v>1</v>
      </c>
      <c r="B62" s="35">
        <f t="shared" si="13"/>
        <v>31</v>
      </c>
      <c r="C62" s="73">
        <f t="shared" si="14"/>
        <v>121</v>
      </c>
      <c r="D62" s="41" t="s">
        <v>853</v>
      </c>
      <c r="E62" s="45" t="s">
        <v>854</v>
      </c>
      <c r="F62" s="36"/>
      <c r="G62" s="222">
        <f t="shared" si="8"/>
        <v>0.5546875</v>
      </c>
      <c r="H62" s="222">
        <f t="shared" si="9"/>
        <v>0.5604166666666667</v>
      </c>
      <c r="I62" s="222">
        <f t="shared" si="10"/>
        <v>0.5669642857142857</v>
      </c>
      <c r="J62" s="222">
        <f t="shared" si="11"/>
        <v>0.5745192307692307</v>
      </c>
      <c r="K62" s="222">
        <f t="shared" si="7"/>
        <v>0.5833333333333334</v>
      </c>
      <c r="L62" s="233">
        <f t="shared" si="12"/>
        <v>33</v>
      </c>
      <c r="M62" s="199"/>
      <c r="N62" s="199"/>
      <c r="O62" s="199"/>
    </row>
    <row r="63" spans="1:15" s="200" customFormat="1" ht="13.5" customHeight="1">
      <c r="A63" s="35">
        <v>2</v>
      </c>
      <c r="B63" s="35">
        <f t="shared" si="13"/>
        <v>29</v>
      </c>
      <c r="C63" s="73">
        <f t="shared" si="14"/>
        <v>123</v>
      </c>
      <c r="D63" s="43" t="s">
        <v>855</v>
      </c>
      <c r="E63" s="36" t="s">
        <v>854</v>
      </c>
      <c r="F63" s="36"/>
      <c r="G63" s="222">
        <f t="shared" si="8"/>
        <v>0.5598958333333334</v>
      </c>
      <c r="H63" s="222">
        <f t="shared" si="9"/>
        <v>0.5659722222222222</v>
      </c>
      <c r="I63" s="222">
        <f t="shared" si="10"/>
        <v>0.5729166666666666</v>
      </c>
      <c r="J63" s="222">
        <f t="shared" si="11"/>
        <v>0.5809294871794872</v>
      </c>
      <c r="K63" s="222">
        <f t="shared" si="7"/>
        <v>0.5902777777777778</v>
      </c>
      <c r="L63" s="233">
        <f t="shared" si="12"/>
        <v>35</v>
      </c>
      <c r="M63" s="199"/>
      <c r="N63" s="199"/>
      <c r="O63" s="199"/>
    </row>
    <row r="64" spans="1:15" s="200" customFormat="1" ht="13.5" customHeight="1">
      <c r="A64" s="35">
        <v>4.5</v>
      </c>
      <c r="B64" s="35">
        <f t="shared" si="13"/>
        <v>24.5</v>
      </c>
      <c r="C64" s="73">
        <f t="shared" si="14"/>
        <v>127.5</v>
      </c>
      <c r="D64" s="44" t="s">
        <v>856</v>
      </c>
      <c r="E64" s="36" t="s">
        <v>854</v>
      </c>
      <c r="F64" s="36"/>
      <c r="G64" s="222">
        <f t="shared" si="8"/>
        <v>0.5716145833333334</v>
      </c>
      <c r="H64" s="222">
        <f t="shared" si="9"/>
        <v>0.5784722222222222</v>
      </c>
      <c r="I64" s="222">
        <f t="shared" si="10"/>
        <v>0.5863095238095238</v>
      </c>
      <c r="J64" s="222">
        <f t="shared" si="11"/>
        <v>0.5953525641025641</v>
      </c>
      <c r="K64" s="222">
        <f t="shared" si="7"/>
        <v>0.6059027777777778</v>
      </c>
      <c r="L64" s="233">
        <f t="shared" si="12"/>
        <v>39.5</v>
      </c>
      <c r="M64" s="199"/>
      <c r="N64" s="199"/>
      <c r="O64" s="199"/>
    </row>
    <row r="65" spans="1:15" s="200" customFormat="1" ht="13.5" customHeight="1">
      <c r="A65" s="35">
        <v>1</v>
      </c>
      <c r="B65" s="35">
        <f t="shared" si="13"/>
        <v>23.5</v>
      </c>
      <c r="C65" s="73">
        <f t="shared" si="14"/>
        <v>128.5</v>
      </c>
      <c r="D65" s="43" t="s">
        <v>857</v>
      </c>
      <c r="E65" s="36" t="s">
        <v>858</v>
      </c>
      <c r="F65" s="36"/>
      <c r="G65" s="222">
        <f t="shared" si="8"/>
        <v>0.57421875</v>
      </c>
      <c r="H65" s="222">
        <f t="shared" si="9"/>
        <v>0.58125</v>
      </c>
      <c r="I65" s="222">
        <f t="shared" si="10"/>
        <v>0.5892857142857143</v>
      </c>
      <c r="J65" s="222">
        <f t="shared" si="11"/>
        <v>0.5985576923076923</v>
      </c>
      <c r="K65" s="222">
        <f t="shared" si="7"/>
        <v>0.609375</v>
      </c>
      <c r="L65" s="233">
        <f t="shared" si="12"/>
        <v>40.5</v>
      </c>
      <c r="M65" s="199"/>
      <c r="N65" s="199"/>
      <c r="O65" s="199"/>
    </row>
    <row r="66" spans="1:15" s="200" customFormat="1" ht="13.5" customHeight="1">
      <c r="A66" s="35">
        <v>4.5</v>
      </c>
      <c r="B66" s="35">
        <f t="shared" si="13"/>
        <v>19</v>
      </c>
      <c r="C66" s="73">
        <f t="shared" si="14"/>
        <v>133</v>
      </c>
      <c r="D66" s="44" t="s">
        <v>859</v>
      </c>
      <c r="E66" s="36" t="s">
        <v>860</v>
      </c>
      <c r="F66" s="36">
        <v>195</v>
      </c>
      <c r="G66" s="222">
        <f t="shared" si="8"/>
        <v>0.5859375</v>
      </c>
      <c r="H66" s="222">
        <f t="shared" si="9"/>
        <v>0.59375</v>
      </c>
      <c r="I66" s="222">
        <f t="shared" si="10"/>
        <v>0.6026785714285714</v>
      </c>
      <c r="J66" s="222">
        <f t="shared" si="11"/>
        <v>0.6129807692307692</v>
      </c>
      <c r="K66" s="222">
        <f t="shared" si="7"/>
        <v>0.625</v>
      </c>
      <c r="L66" s="233">
        <f t="shared" si="12"/>
        <v>45</v>
      </c>
      <c r="M66" s="199"/>
      <c r="N66" s="199"/>
      <c r="O66" s="199"/>
    </row>
    <row r="67" spans="1:15" s="200" customFormat="1" ht="13.5" customHeight="1">
      <c r="A67" s="35">
        <v>4.5</v>
      </c>
      <c r="B67" s="35">
        <f t="shared" si="13"/>
        <v>14.5</v>
      </c>
      <c r="C67" s="73">
        <f t="shared" si="14"/>
        <v>137.5</v>
      </c>
      <c r="D67" s="43" t="s">
        <v>861</v>
      </c>
      <c r="E67" s="36" t="s">
        <v>860</v>
      </c>
      <c r="F67" s="36"/>
      <c r="G67" s="222">
        <f t="shared" si="8"/>
        <v>0.59765625</v>
      </c>
      <c r="H67" s="222">
        <f t="shared" si="9"/>
        <v>0.60625</v>
      </c>
      <c r="I67" s="222">
        <f t="shared" si="10"/>
        <v>0.6160714285714286</v>
      </c>
      <c r="J67" s="222">
        <f t="shared" si="11"/>
        <v>0.6274038461538461</v>
      </c>
      <c r="K67" s="222">
        <f t="shared" si="7"/>
        <v>0.640625</v>
      </c>
      <c r="L67" s="233">
        <f t="shared" si="12"/>
        <v>49.5</v>
      </c>
      <c r="M67" s="199"/>
      <c r="N67" s="199"/>
      <c r="O67" s="199"/>
    </row>
    <row r="68" spans="1:15" s="200" customFormat="1" ht="13.5" customHeight="1">
      <c r="A68" s="35">
        <v>2.5</v>
      </c>
      <c r="B68" s="35">
        <f t="shared" si="13"/>
        <v>12</v>
      </c>
      <c r="C68" s="73">
        <f t="shared" si="14"/>
        <v>140</v>
      </c>
      <c r="D68" s="43" t="s">
        <v>862</v>
      </c>
      <c r="E68" s="36" t="s">
        <v>860</v>
      </c>
      <c r="F68" s="43"/>
      <c r="G68" s="222">
        <f t="shared" si="8"/>
        <v>0.6041666666666666</v>
      </c>
      <c r="H68" s="222">
        <f t="shared" si="9"/>
        <v>0.6131944444444444</v>
      </c>
      <c r="I68" s="222">
        <f t="shared" si="10"/>
        <v>0.6235119047619048</v>
      </c>
      <c r="J68" s="222">
        <f t="shared" si="11"/>
        <v>0.6354166666666666</v>
      </c>
      <c r="K68" s="222">
        <f t="shared" si="7"/>
        <v>0.6493055555555556</v>
      </c>
      <c r="L68" s="233">
        <f t="shared" si="12"/>
        <v>52</v>
      </c>
      <c r="M68" s="199"/>
      <c r="N68" s="199"/>
      <c r="O68" s="199"/>
    </row>
    <row r="69" spans="1:15" s="200" customFormat="1" ht="13.5" customHeight="1">
      <c r="A69" s="35">
        <v>2.5</v>
      </c>
      <c r="B69" s="35">
        <f aca="true" t="shared" si="15" ref="B69:B80">$H$5-C69</f>
        <v>9.5</v>
      </c>
      <c r="C69" s="73">
        <f aca="true" t="shared" si="16" ref="C69:C80">C68+A69</f>
        <v>142.5</v>
      </c>
      <c r="D69" s="43" t="s">
        <v>863</v>
      </c>
      <c r="E69" s="36" t="s">
        <v>860</v>
      </c>
      <c r="F69" s="36"/>
      <c r="G69" s="222">
        <f t="shared" si="8"/>
        <v>0.6106770833333333</v>
      </c>
      <c r="H69" s="222">
        <f t="shared" si="9"/>
        <v>0.6201388888888889</v>
      </c>
      <c r="I69" s="222">
        <f t="shared" si="10"/>
        <v>0.6309523809523809</v>
      </c>
      <c r="J69" s="222">
        <f t="shared" si="11"/>
        <v>0.6434294871794872</v>
      </c>
      <c r="K69" s="222">
        <f t="shared" si="7"/>
        <v>0.6579861111111112</v>
      </c>
      <c r="L69" s="233">
        <f t="shared" si="12"/>
        <v>54.5</v>
      </c>
      <c r="M69" s="199"/>
      <c r="N69" s="199"/>
      <c r="O69" s="199"/>
    </row>
    <row r="70" spans="1:13" s="200" customFormat="1" ht="13.5" customHeight="1">
      <c r="A70" s="35">
        <v>4</v>
      </c>
      <c r="B70" s="35">
        <f t="shared" si="15"/>
        <v>5.5</v>
      </c>
      <c r="C70" s="73">
        <f t="shared" si="16"/>
        <v>146.5</v>
      </c>
      <c r="D70" s="43" t="s">
        <v>864</v>
      </c>
      <c r="E70" s="36" t="s">
        <v>860</v>
      </c>
      <c r="F70" s="36"/>
      <c r="G70" s="222">
        <f t="shared" si="8"/>
        <v>0.62109375</v>
      </c>
      <c r="H70" s="222">
        <f t="shared" si="9"/>
        <v>0.63125</v>
      </c>
      <c r="I70" s="222">
        <f t="shared" si="10"/>
        <v>0.6428571428571428</v>
      </c>
      <c r="J70" s="222">
        <f t="shared" si="11"/>
        <v>0.65625</v>
      </c>
      <c r="K70" s="222">
        <f t="shared" si="7"/>
        <v>0.671875</v>
      </c>
      <c r="L70" s="233">
        <f t="shared" si="12"/>
        <v>58.5</v>
      </c>
      <c r="M70" s="199"/>
    </row>
    <row r="71" spans="1:13" ht="13.5" customHeight="1">
      <c r="A71" s="35">
        <v>3</v>
      </c>
      <c r="B71" s="35">
        <f t="shared" si="15"/>
        <v>2.5</v>
      </c>
      <c r="C71" s="73">
        <f t="shared" si="16"/>
        <v>149.5</v>
      </c>
      <c r="D71" s="28" t="s">
        <v>865</v>
      </c>
      <c r="E71" s="29" t="s">
        <v>866</v>
      </c>
      <c r="F71" s="29"/>
      <c r="G71" s="222">
        <f t="shared" si="8"/>
        <v>0.62890625</v>
      </c>
      <c r="H71" s="222">
        <f t="shared" si="9"/>
        <v>0.6395833333333333</v>
      </c>
      <c r="I71" s="222">
        <f t="shared" si="10"/>
        <v>0.6517857142857143</v>
      </c>
      <c r="J71" s="222">
        <f t="shared" si="11"/>
        <v>0.6658653846153846</v>
      </c>
      <c r="K71" s="222">
        <f t="shared" si="7"/>
        <v>0.6822916666666666</v>
      </c>
      <c r="L71" s="233">
        <f t="shared" si="12"/>
        <v>61.5</v>
      </c>
      <c r="M71" s="4"/>
    </row>
    <row r="72" spans="1:13" ht="12.75" customHeight="1" hidden="1">
      <c r="A72" s="35"/>
      <c r="B72" s="35">
        <f t="shared" si="15"/>
        <v>2.5</v>
      </c>
      <c r="C72" s="73">
        <f t="shared" si="16"/>
        <v>149.5</v>
      </c>
      <c r="D72" s="43"/>
      <c r="E72" s="29"/>
      <c r="F72" s="45"/>
      <c r="G72" s="222">
        <f t="shared" si="8"/>
        <v>0.62890625</v>
      </c>
      <c r="H72" s="222">
        <f t="shared" si="9"/>
        <v>0.6395833333333333</v>
      </c>
      <c r="I72" s="222">
        <f t="shared" si="10"/>
        <v>0.6517857142857143</v>
      </c>
      <c r="J72" s="222">
        <f t="shared" si="11"/>
        <v>0.6658653846153846</v>
      </c>
      <c r="K72" s="222">
        <f t="shared" si="7"/>
        <v>0.6822916666666666</v>
      </c>
      <c r="L72" s="233">
        <f t="shared" si="12"/>
        <v>61.5</v>
      </c>
      <c r="M72" s="4"/>
    </row>
    <row r="73" spans="1:13" ht="12.75" customHeight="1" hidden="1">
      <c r="A73" s="35"/>
      <c r="B73" s="35">
        <f t="shared" si="15"/>
        <v>2.5</v>
      </c>
      <c r="C73" s="73">
        <f t="shared" si="16"/>
        <v>149.5</v>
      </c>
      <c r="D73" s="28"/>
      <c r="E73" s="45"/>
      <c r="F73" s="45"/>
      <c r="G73" s="222">
        <f t="shared" si="8"/>
        <v>0.62890625</v>
      </c>
      <c r="H73" s="222">
        <f t="shared" si="9"/>
        <v>0.6395833333333333</v>
      </c>
      <c r="I73" s="222">
        <f t="shared" si="10"/>
        <v>0.6517857142857143</v>
      </c>
      <c r="J73" s="222">
        <f t="shared" si="11"/>
        <v>0.6658653846153846</v>
      </c>
      <c r="K73" s="222">
        <f t="shared" si="7"/>
        <v>0.6822916666666666</v>
      </c>
      <c r="L73" s="233">
        <f t="shared" si="12"/>
        <v>61.5</v>
      </c>
      <c r="M73" s="4"/>
    </row>
    <row r="74" spans="1:13" ht="12.75" customHeight="1" hidden="1">
      <c r="A74" s="35"/>
      <c r="B74" s="35">
        <f t="shared" si="15"/>
        <v>2.5</v>
      </c>
      <c r="C74" s="73">
        <f t="shared" si="16"/>
        <v>149.5</v>
      </c>
      <c r="D74" s="43"/>
      <c r="E74" s="45"/>
      <c r="F74" s="45"/>
      <c r="G74" s="222">
        <f t="shared" si="8"/>
        <v>0.62890625</v>
      </c>
      <c r="H74" s="222">
        <f t="shared" si="9"/>
        <v>0.6395833333333333</v>
      </c>
      <c r="I74" s="222">
        <f t="shared" si="10"/>
        <v>0.6517857142857143</v>
      </c>
      <c r="J74" s="222">
        <f t="shared" si="11"/>
        <v>0.6658653846153846</v>
      </c>
      <c r="K74" s="222">
        <f t="shared" si="7"/>
        <v>0.6822916666666666</v>
      </c>
      <c r="L74" s="233">
        <f t="shared" si="12"/>
        <v>61.5</v>
      </c>
      <c r="M74" s="4"/>
    </row>
    <row r="75" spans="1:13" ht="12.75" customHeight="1" hidden="1">
      <c r="A75" s="35"/>
      <c r="B75" s="35">
        <f t="shared" si="15"/>
        <v>2.5</v>
      </c>
      <c r="C75" s="73">
        <f t="shared" si="16"/>
        <v>149.5</v>
      </c>
      <c r="D75" s="43"/>
      <c r="E75" s="45"/>
      <c r="F75" s="45"/>
      <c r="G75" s="222">
        <f t="shared" si="8"/>
        <v>0.62890625</v>
      </c>
      <c r="H75" s="222">
        <f t="shared" si="9"/>
        <v>0.6395833333333333</v>
      </c>
      <c r="I75" s="222">
        <f t="shared" si="10"/>
        <v>0.6517857142857143</v>
      </c>
      <c r="J75" s="222">
        <f t="shared" si="11"/>
        <v>0.6658653846153846</v>
      </c>
      <c r="K75" s="222">
        <f t="shared" si="7"/>
        <v>0.6822916666666666</v>
      </c>
      <c r="L75" s="233">
        <f t="shared" si="12"/>
        <v>61.5</v>
      </c>
      <c r="M75" s="89"/>
    </row>
    <row r="76" spans="1:13" ht="12.75" customHeight="1" hidden="1">
      <c r="A76" s="35"/>
      <c r="B76" s="35">
        <f>$H$5-C76</f>
        <v>2.5</v>
      </c>
      <c r="C76" s="73">
        <f>C75+A76</f>
        <v>149.5</v>
      </c>
      <c r="D76" s="43"/>
      <c r="E76" s="45"/>
      <c r="F76" s="45"/>
      <c r="G76" s="222">
        <f>SUM($G$52+$O$3*L76)</f>
        <v>0.62890625</v>
      </c>
      <c r="H76" s="222">
        <f>SUM($H$52+$P$3*L76)</f>
        <v>0.6395833333333333</v>
      </c>
      <c r="I76" s="222">
        <f>SUM($I$52+$Q$3*L76)</f>
        <v>0.6517857142857143</v>
      </c>
      <c r="J76" s="222">
        <f>SUM($J$52+$R$3*L76)</f>
        <v>0.6658653846153846</v>
      </c>
      <c r="K76" s="222">
        <f t="shared" si="7"/>
        <v>0.6822916666666666</v>
      </c>
      <c r="L76" s="233">
        <f>L75+A76</f>
        <v>61.5</v>
      </c>
      <c r="M76" s="89"/>
    </row>
    <row r="77" spans="1:13" ht="12.75" customHeight="1" hidden="1">
      <c r="A77" s="35"/>
      <c r="B77" s="35">
        <f t="shared" si="15"/>
        <v>2.5</v>
      </c>
      <c r="C77" s="73">
        <f t="shared" si="16"/>
        <v>149.5</v>
      </c>
      <c r="D77" s="43"/>
      <c r="E77" s="45"/>
      <c r="F77" s="45"/>
      <c r="G77" s="222">
        <f t="shared" si="8"/>
        <v>0.62890625</v>
      </c>
      <c r="H77" s="222">
        <f t="shared" si="9"/>
        <v>0.6395833333333333</v>
      </c>
      <c r="I77" s="222">
        <f t="shared" si="10"/>
        <v>0.6517857142857143</v>
      </c>
      <c r="J77" s="222">
        <f t="shared" si="11"/>
        <v>0.6658653846153846</v>
      </c>
      <c r="K77" s="222">
        <f t="shared" si="7"/>
        <v>0.6822916666666666</v>
      </c>
      <c r="L77" s="233">
        <f t="shared" si="12"/>
        <v>61.5</v>
      </c>
      <c r="M77" s="89"/>
    </row>
    <row r="78" spans="1:13" ht="12.75" customHeight="1" hidden="1">
      <c r="A78" s="35"/>
      <c r="B78" s="35">
        <f t="shared" si="15"/>
        <v>2.5</v>
      </c>
      <c r="C78" s="73">
        <f t="shared" si="16"/>
        <v>149.5</v>
      </c>
      <c r="D78" s="43"/>
      <c r="E78" s="45"/>
      <c r="F78" s="45"/>
      <c r="G78" s="222">
        <f t="shared" si="8"/>
        <v>0.62890625</v>
      </c>
      <c r="H78" s="222">
        <f t="shared" si="9"/>
        <v>0.6395833333333333</v>
      </c>
      <c r="I78" s="222">
        <f t="shared" si="10"/>
        <v>0.6517857142857143</v>
      </c>
      <c r="J78" s="222">
        <f t="shared" si="11"/>
        <v>0.6658653846153846</v>
      </c>
      <c r="K78" s="222">
        <f t="shared" si="7"/>
        <v>0.6822916666666666</v>
      </c>
      <c r="L78" s="233">
        <f t="shared" si="12"/>
        <v>61.5</v>
      </c>
      <c r="M78" s="89"/>
    </row>
    <row r="79" spans="1:12" ht="12.75" customHeight="1" hidden="1">
      <c r="A79" s="35"/>
      <c r="B79" s="35">
        <f t="shared" si="15"/>
        <v>2.5</v>
      </c>
      <c r="C79" s="73">
        <f t="shared" si="16"/>
        <v>149.5</v>
      </c>
      <c r="D79" s="43"/>
      <c r="E79" s="45"/>
      <c r="F79" s="45"/>
      <c r="G79" s="222">
        <f t="shared" si="8"/>
        <v>0.62890625</v>
      </c>
      <c r="H79" s="222">
        <f t="shared" si="9"/>
        <v>0.6395833333333333</v>
      </c>
      <c r="I79" s="222">
        <f t="shared" si="10"/>
        <v>0.6517857142857143</v>
      </c>
      <c r="J79" s="222">
        <f t="shared" si="11"/>
        <v>0.6658653846153846</v>
      </c>
      <c r="K79" s="222">
        <f t="shared" si="7"/>
        <v>0.6822916666666666</v>
      </c>
      <c r="L79" s="233">
        <f t="shared" si="12"/>
        <v>61.5</v>
      </c>
    </row>
    <row r="80" spans="1:12" ht="13.5" customHeight="1">
      <c r="A80" s="35">
        <v>2.5</v>
      </c>
      <c r="B80" s="35">
        <f t="shared" si="15"/>
        <v>0</v>
      </c>
      <c r="C80" s="73">
        <f t="shared" si="16"/>
        <v>152</v>
      </c>
      <c r="D80" s="37" t="s">
        <v>867</v>
      </c>
      <c r="E80" s="36"/>
      <c r="F80" s="45">
        <v>106</v>
      </c>
      <c r="G80" s="222">
        <f t="shared" si="8"/>
        <v>0.6354166666666666</v>
      </c>
      <c r="H80" s="222">
        <f t="shared" si="9"/>
        <v>0.6465277777777778</v>
      </c>
      <c r="I80" s="222">
        <f t="shared" si="10"/>
        <v>0.6592261904761905</v>
      </c>
      <c r="J80" s="222">
        <f t="shared" si="11"/>
        <v>0.6738782051282051</v>
      </c>
      <c r="K80" s="222">
        <f t="shared" si="7"/>
        <v>0.6909722222222222</v>
      </c>
      <c r="L80" s="233">
        <f t="shared" si="12"/>
        <v>64</v>
      </c>
    </row>
    <row r="81" spans="2:12" ht="13.5" customHeight="1">
      <c r="B81" s="236"/>
      <c r="C81" s="236"/>
      <c r="D81" s="237"/>
      <c r="E81" s="6"/>
      <c r="F81" s="6"/>
      <c r="G81" s="6"/>
      <c r="H81" s="238"/>
      <c r="I81" s="238"/>
      <c r="J81" s="238"/>
      <c r="L81" s="66"/>
    </row>
    <row r="82" spans="3:12" ht="13.5" customHeight="1">
      <c r="C82" s="236"/>
      <c r="D82" s="237"/>
      <c r="E82" s="6"/>
      <c r="F82" s="6"/>
      <c r="G82" s="6"/>
      <c r="H82" s="238"/>
      <c r="I82" s="238"/>
      <c r="J82" s="238"/>
      <c r="L82" s="66"/>
    </row>
    <row r="83" spans="2:12" ht="13.5" customHeight="1">
      <c r="B83" s="236"/>
      <c r="C83" s="236"/>
      <c r="D83" s="239"/>
      <c r="E83" s="6"/>
      <c r="F83" s="6"/>
      <c r="G83" s="6"/>
      <c r="H83" s="238"/>
      <c r="I83" s="238"/>
      <c r="J83" s="238"/>
      <c r="L83" s="66"/>
    </row>
    <row r="84" spans="2:12" ht="13.5" customHeight="1">
      <c r="B84" s="16"/>
      <c r="C84" s="16"/>
      <c r="D84" s="10"/>
      <c r="E84" s="6"/>
      <c r="F84" s="6"/>
      <c r="G84" s="6"/>
      <c r="H84" s="79"/>
      <c r="I84" s="79"/>
      <c r="J84" s="79"/>
      <c r="L84" s="66"/>
    </row>
    <row r="85" spans="2:12" ht="13.5" customHeight="1">
      <c r="B85" s="16"/>
      <c r="C85" s="16"/>
      <c r="D85" s="10"/>
      <c r="E85" s="6"/>
      <c r="F85" s="6"/>
      <c r="G85" s="6"/>
      <c r="H85" s="79"/>
      <c r="I85" s="79"/>
      <c r="J85" s="79"/>
      <c r="L85" s="66"/>
    </row>
    <row r="86" spans="2:12" ht="13.5" customHeight="1">
      <c r="B86" s="6"/>
      <c r="C86" s="16"/>
      <c r="D86" s="10"/>
      <c r="E86" s="6"/>
      <c r="F86" s="6"/>
      <c r="G86" s="6"/>
      <c r="H86" s="79"/>
      <c r="I86" s="79"/>
      <c r="J86" s="79"/>
      <c r="L86" s="66"/>
    </row>
    <row r="87" ht="13.5" customHeight="1">
      <c r="L87" s="66"/>
    </row>
    <row r="88" spans="2:12" ht="13.5" customHeight="1">
      <c r="B88" s="16"/>
      <c r="C88" s="16"/>
      <c r="D88" s="214"/>
      <c r="E88" s="6"/>
      <c r="F88" s="6"/>
      <c r="G88" s="6"/>
      <c r="H88" s="79"/>
      <c r="I88" s="79"/>
      <c r="J88" s="79"/>
      <c r="L88" s="66"/>
    </row>
    <row r="89" spans="2:12" ht="13.5" customHeight="1">
      <c r="B89" s="16"/>
      <c r="C89" s="16"/>
      <c r="D89" s="10"/>
      <c r="E89" s="6"/>
      <c r="F89" s="6"/>
      <c r="G89" s="6"/>
      <c r="H89" s="79"/>
      <c r="I89" s="79"/>
      <c r="J89" s="79"/>
      <c r="L89" s="66"/>
    </row>
    <row r="90" spans="2:12" ht="13.5" customHeight="1">
      <c r="B90" s="16"/>
      <c r="C90" s="16"/>
      <c r="D90" s="10"/>
      <c r="E90" s="6"/>
      <c r="F90" s="6"/>
      <c r="G90" s="6"/>
      <c r="H90" s="79"/>
      <c r="I90" s="79"/>
      <c r="J90" s="79"/>
      <c r="L90" s="66"/>
    </row>
    <row r="91" spans="2:12" ht="13.5" customHeight="1">
      <c r="B91" s="16"/>
      <c r="C91" s="16"/>
      <c r="D91" s="10"/>
      <c r="E91" s="6"/>
      <c r="F91" s="6"/>
      <c r="G91" s="6"/>
      <c r="H91" s="79"/>
      <c r="I91" s="79"/>
      <c r="J91" s="79"/>
      <c r="L91" s="66"/>
    </row>
    <row r="92" spans="2:12" ht="13.5" customHeight="1">
      <c r="B92" s="16"/>
      <c r="C92" s="16"/>
      <c r="D92" s="105"/>
      <c r="E92" s="6"/>
      <c r="F92" s="5"/>
      <c r="G92" s="5"/>
      <c r="H92" s="79"/>
      <c r="I92" s="79"/>
      <c r="J92" s="79"/>
      <c r="L92" s="66"/>
    </row>
    <row r="93" spans="2:12" ht="13.5" customHeight="1">
      <c r="B93" s="16"/>
      <c r="C93" s="16"/>
      <c r="D93" s="10"/>
      <c r="E93" s="6"/>
      <c r="F93" s="6"/>
      <c r="G93" s="6"/>
      <c r="H93" s="79"/>
      <c r="I93" s="79"/>
      <c r="J93" s="79"/>
      <c r="L93" s="66"/>
    </row>
    <row r="94" spans="2:12" ht="13.5" customHeight="1">
      <c r="B94" s="6"/>
      <c r="C94" s="16"/>
      <c r="D94" s="10"/>
      <c r="E94" s="6"/>
      <c r="F94" s="6"/>
      <c r="G94" s="6"/>
      <c r="H94" s="6"/>
      <c r="I94" s="6"/>
      <c r="J94" s="6"/>
      <c r="L94" s="66"/>
    </row>
    <row r="95" spans="2:12" ht="13.5" customHeight="1">
      <c r="B95" s="16"/>
      <c r="C95" s="16"/>
      <c r="D95" s="10"/>
      <c r="E95" s="6"/>
      <c r="F95" s="6"/>
      <c r="G95" s="6"/>
      <c r="H95" s="79"/>
      <c r="I95" s="79"/>
      <c r="J95" s="79"/>
      <c r="L95" s="66"/>
    </row>
    <row r="96" spans="2:12" ht="13.5" customHeight="1">
      <c r="B96" s="16"/>
      <c r="C96" s="16"/>
      <c r="D96" s="105"/>
      <c r="E96" s="6"/>
      <c r="F96" s="5"/>
      <c r="G96" s="5"/>
      <c r="H96" s="79"/>
      <c r="I96" s="79"/>
      <c r="J96" s="79"/>
      <c r="L96" s="66"/>
    </row>
    <row r="97" spans="2:12" ht="13.5" customHeight="1">
      <c r="B97" s="6"/>
      <c r="C97" s="6"/>
      <c r="D97" s="10"/>
      <c r="E97" s="6"/>
      <c r="F97" s="6"/>
      <c r="G97" s="6"/>
      <c r="H97" s="79"/>
      <c r="I97" s="79"/>
      <c r="J97" s="79"/>
      <c r="L97" s="66"/>
    </row>
    <row r="98" ht="13.5" customHeight="1">
      <c r="L98" s="66"/>
    </row>
    <row r="99" ht="13.5" customHeight="1">
      <c r="L99" s="66"/>
    </row>
    <row r="100" ht="13.5" customHeight="1">
      <c r="L100" s="66"/>
    </row>
    <row r="101" ht="13.5" customHeight="1">
      <c r="L101" s="66"/>
    </row>
    <row r="102" ht="13.5" customHeight="1">
      <c r="L102" s="66"/>
    </row>
    <row r="103" ht="13.5" customHeight="1">
      <c r="L103" s="66"/>
    </row>
    <row r="104" ht="13.5" customHeight="1">
      <c r="L104" s="66"/>
    </row>
    <row r="105" ht="13.5" customHeight="1">
      <c r="L105" s="66"/>
    </row>
    <row r="106" ht="13.5" customHeight="1">
      <c r="L106" s="66"/>
    </row>
    <row r="107" ht="13.5" customHeight="1">
      <c r="L107" s="66"/>
    </row>
    <row r="108" ht="13.5" customHeight="1">
      <c r="L108" s="66"/>
    </row>
    <row r="109" ht="13.5" customHeight="1">
      <c r="L109" s="66"/>
    </row>
    <row r="110" ht="13.5" customHeight="1">
      <c r="L110" s="66"/>
    </row>
    <row r="111" ht="13.5" customHeight="1">
      <c r="L111" s="66"/>
    </row>
    <row r="112" ht="13.5" customHeight="1">
      <c r="L112" s="66"/>
    </row>
    <row r="113" ht="13.5" customHeight="1">
      <c r="L113" s="66"/>
    </row>
    <row r="114" ht="13.5" customHeight="1">
      <c r="L114" s="66"/>
    </row>
    <row r="115" ht="13.5" customHeight="1">
      <c r="L115" s="66"/>
    </row>
    <row r="116" ht="13.5" customHeight="1">
      <c r="L116" s="66"/>
    </row>
    <row r="117" ht="13.5" customHeight="1">
      <c r="L117" s="66"/>
    </row>
    <row r="118" ht="13.5" customHeight="1">
      <c r="L118" s="66"/>
    </row>
    <row r="119" ht="13.5" customHeight="1">
      <c r="L119" s="66"/>
    </row>
    <row r="120" ht="13.5" customHeight="1">
      <c r="L120" s="66"/>
    </row>
    <row r="121" ht="13.5" customHeight="1">
      <c r="L121" s="66"/>
    </row>
    <row r="122" ht="13.5" customHeight="1">
      <c r="L122" s="66"/>
    </row>
    <row r="123" ht="13.5" customHeight="1">
      <c r="L123" s="66"/>
    </row>
    <row r="124" ht="13.5" customHeight="1">
      <c r="L124" s="66"/>
    </row>
    <row r="125" ht="13.5" customHeight="1">
      <c r="L125" s="66"/>
    </row>
    <row r="126" ht="13.5" customHeight="1">
      <c r="L126" s="66"/>
    </row>
    <row r="127" ht="13.5" customHeight="1">
      <c r="L127" s="66"/>
    </row>
    <row r="128" ht="13.5" customHeight="1">
      <c r="L128" s="66"/>
    </row>
    <row r="129" ht="13.5" customHeight="1">
      <c r="L129" s="66"/>
    </row>
    <row r="130" ht="13.5" customHeight="1">
      <c r="L130" s="66"/>
    </row>
    <row r="131" ht="13.5" customHeight="1">
      <c r="L131" s="66"/>
    </row>
    <row r="132" ht="13.5" customHeight="1">
      <c r="L132" s="66"/>
    </row>
    <row r="133" ht="13.5" customHeight="1">
      <c r="L133" s="66"/>
    </row>
    <row r="134" ht="13.5" customHeight="1">
      <c r="L134" s="66"/>
    </row>
    <row r="135" ht="13.5" customHeight="1">
      <c r="L135" s="66"/>
    </row>
    <row r="136" ht="13.5" customHeight="1">
      <c r="L136" s="66"/>
    </row>
    <row r="137" ht="13.5" customHeight="1">
      <c r="L137" s="66"/>
    </row>
    <row r="138" ht="13.5" customHeight="1">
      <c r="L138" s="66"/>
    </row>
    <row r="139" ht="13.5" customHeight="1">
      <c r="L139" s="66"/>
    </row>
    <row r="140" ht="13.5" customHeight="1">
      <c r="L140" s="66"/>
    </row>
    <row r="141" ht="13.5" customHeight="1">
      <c r="L141" s="66"/>
    </row>
    <row r="142" ht="13.5" customHeight="1">
      <c r="L142" s="66"/>
    </row>
    <row r="143" ht="13.5" customHeight="1">
      <c r="L143" s="66"/>
    </row>
    <row r="144" ht="13.5" customHeight="1">
      <c r="L144" s="66"/>
    </row>
    <row r="145" ht="13.5" customHeight="1">
      <c r="L145" s="66"/>
    </row>
    <row r="146" ht="13.5" customHeight="1">
      <c r="L146" s="66"/>
    </row>
    <row r="147" ht="13.5" customHeight="1">
      <c r="L147" s="66"/>
    </row>
    <row r="148" ht="13.5" customHeight="1">
      <c r="L148" s="66"/>
    </row>
    <row r="149" ht="13.5" customHeight="1">
      <c r="L149" s="66"/>
    </row>
    <row r="150" ht="13.5" customHeight="1">
      <c r="L150" s="66"/>
    </row>
    <row r="151" ht="13.5" customHeight="1">
      <c r="L151" s="66"/>
    </row>
    <row r="152" ht="13.5" customHeight="1">
      <c r="L152" s="66"/>
    </row>
    <row r="153" ht="13.5" customHeight="1">
      <c r="L153" s="66"/>
    </row>
    <row r="154" ht="13.5" customHeight="1">
      <c r="L154" s="66"/>
    </row>
    <row r="155" ht="13.5" customHeight="1">
      <c r="L155" s="66"/>
    </row>
    <row r="156" ht="13.5" customHeight="1">
      <c r="L156" s="66"/>
    </row>
    <row r="157" ht="13.5" customHeight="1">
      <c r="L157" s="66"/>
    </row>
    <row r="158" ht="13.5" customHeight="1">
      <c r="L158" s="66"/>
    </row>
    <row r="159" ht="13.5" customHeight="1">
      <c r="L159" s="66"/>
    </row>
    <row r="160" ht="13.5" customHeight="1">
      <c r="L160" s="66"/>
    </row>
    <row r="161" ht="13.5" customHeight="1">
      <c r="L161" s="66"/>
    </row>
    <row r="162" ht="13.5" customHeight="1">
      <c r="L162" s="66"/>
    </row>
    <row r="163" ht="13.5" customHeight="1">
      <c r="L163" s="66"/>
    </row>
    <row r="164" ht="13.5" customHeight="1">
      <c r="L164" s="66"/>
    </row>
    <row r="165" ht="13.5" customHeight="1">
      <c r="L165" s="66"/>
    </row>
    <row r="166" ht="13.5" customHeight="1">
      <c r="L166" s="66"/>
    </row>
    <row r="167" ht="13.5" customHeight="1">
      <c r="L167" s="66"/>
    </row>
    <row r="168" ht="13.5" customHeight="1">
      <c r="L168" s="66"/>
    </row>
    <row r="169" ht="13.5" customHeight="1">
      <c r="L169" s="66"/>
    </row>
    <row r="170" ht="13.5" customHeight="1">
      <c r="L170" s="66"/>
    </row>
    <row r="171" ht="13.5" customHeight="1">
      <c r="L171" s="66"/>
    </row>
    <row r="172" ht="13.5" customHeight="1">
      <c r="L172" s="66"/>
    </row>
    <row r="173" ht="13.5" customHeight="1">
      <c r="L173" s="66"/>
    </row>
    <row r="174" ht="13.5" customHeight="1">
      <c r="L174" s="66"/>
    </row>
    <row r="175" ht="13.5" customHeight="1">
      <c r="L175" s="66"/>
    </row>
    <row r="176" ht="13.5" customHeight="1">
      <c r="L176" s="66"/>
    </row>
    <row r="177" ht="13.5" customHeight="1">
      <c r="L177" s="66"/>
    </row>
    <row r="178" ht="13.5" customHeight="1">
      <c r="L178" s="66"/>
    </row>
    <row r="179" ht="13.5" customHeight="1">
      <c r="L179" s="66"/>
    </row>
    <row r="180" ht="13.5" customHeight="1">
      <c r="L180" s="66"/>
    </row>
    <row r="181" ht="13.5" customHeight="1">
      <c r="L181" s="66"/>
    </row>
    <row r="182" ht="13.5" customHeight="1">
      <c r="L182" s="66"/>
    </row>
    <row r="183" ht="13.5" customHeight="1">
      <c r="L183" s="66"/>
    </row>
    <row r="184" ht="13.5" customHeight="1">
      <c r="L184" s="66"/>
    </row>
    <row r="185" ht="13.5" customHeight="1">
      <c r="L185" s="66"/>
    </row>
    <row r="186" ht="13.5" customHeight="1">
      <c r="L186" s="66"/>
    </row>
    <row r="187" ht="13.5" customHeight="1">
      <c r="L187" s="66"/>
    </row>
    <row r="188" ht="13.5" customHeight="1">
      <c r="L188" s="66"/>
    </row>
    <row r="189" ht="13.5" customHeight="1">
      <c r="L189" s="66"/>
    </row>
    <row r="190" ht="13.5" customHeight="1">
      <c r="L190" s="66"/>
    </row>
    <row r="191" ht="13.5" customHeight="1">
      <c r="L191" s="66"/>
    </row>
    <row r="192" ht="13.5" customHeight="1">
      <c r="L192" s="66"/>
    </row>
    <row r="193" ht="13.5" customHeight="1">
      <c r="L193" s="66"/>
    </row>
    <row r="194" ht="13.5" customHeight="1">
      <c r="L194" s="66"/>
    </row>
    <row r="195" ht="13.5" customHeight="1">
      <c r="L195" s="66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portrait" paperSize="9" scale="88" r:id="rId2"/>
  <headerFooter alignWithMargins="0">
    <oddFooter>&amp;L&amp;F   &amp;D  &amp;T&amp;C&amp;"Arial,Gras"&amp;12Itinéraire provisoire&amp;R&amp;8Les communes en lettres majuscules sont des 
chefs-lieux de cantons, sous-préfectures ou préfectures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zoomScalePageLayoutView="0" workbookViewId="0" topLeftCell="A22">
      <selection activeCell="H18" sqref="H18"/>
    </sheetView>
  </sheetViews>
  <sheetFormatPr defaultColWidth="11.421875" defaultRowHeight="15.75" customHeight="1"/>
  <cols>
    <col min="1" max="1" width="20.28125" style="240" customWidth="1"/>
    <col min="2" max="2" width="5.8515625" style="0" customWidth="1"/>
    <col min="3" max="3" width="28.140625" style="0" customWidth="1"/>
    <col min="4" max="4" width="28.00390625" style="0" customWidth="1"/>
    <col min="5" max="5" width="8.28125" style="0" customWidth="1"/>
    <col min="6" max="6" width="3.421875" style="0" customWidth="1"/>
    <col min="7" max="7" width="7.421875" style="241" customWidth="1"/>
    <col min="8" max="8" width="25.421875" style="0" customWidth="1"/>
    <col min="9" max="9" width="7.7109375" style="242" customWidth="1"/>
    <col min="10" max="10" width="5.7109375" style="243" customWidth="1"/>
    <col min="11" max="11" width="8.28125" style="241" customWidth="1"/>
    <col min="12" max="12" width="25.140625" style="244" customWidth="1"/>
    <col min="13" max="13" width="9.00390625" style="241" customWidth="1"/>
    <col min="15" max="15" width="25.7109375" style="0" customWidth="1"/>
  </cols>
  <sheetData>
    <row r="2" spans="1:11" ht="15.75" customHeight="1">
      <c r="A2" s="342" t="s">
        <v>0</v>
      </c>
      <c r="B2" s="342"/>
      <c r="C2" s="342"/>
      <c r="D2" s="342"/>
      <c r="E2" s="342"/>
      <c r="F2" s="342"/>
      <c r="G2" s="245"/>
      <c r="H2" s="245"/>
      <c r="I2" s="246"/>
      <c r="J2" s="247"/>
      <c r="K2" s="245"/>
    </row>
    <row r="3" spans="1:9" ht="15.75" customHeight="1">
      <c r="A3" s="343" t="s">
        <v>868</v>
      </c>
      <c r="B3" s="343"/>
      <c r="C3" s="343"/>
      <c r="D3" s="343"/>
      <c r="E3" s="343"/>
      <c r="F3" s="343"/>
      <c r="I3" s="248"/>
    </row>
    <row r="4" spans="1:9" ht="15.75" customHeight="1">
      <c r="A4" s="343" t="s">
        <v>869</v>
      </c>
      <c r="B4" s="343"/>
      <c r="C4" s="343"/>
      <c r="D4" s="343"/>
      <c r="E4" s="343"/>
      <c r="F4" s="343"/>
      <c r="H4" s="241"/>
      <c r="I4" s="248"/>
    </row>
    <row r="5" spans="1:13" ht="15.75" customHeight="1">
      <c r="A5" s="249"/>
      <c r="B5" s="241"/>
      <c r="C5" s="241"/>
      <c r="D5" s="241"/>
      <c r="E5" s="241"/>
      <c r="F5" s="241"/>
      <c r="G5" s="250"/>
      <c r="H5" s="251" t="s">
        <v>870</v>
      </c>
      <c r="I5" s="244"/>
      <c r="J5" s="241" t="s">
        <v>871</v>
      </c>
      <c r="K5" s="250"/>
      <c r="L5" s="252" t="s">
        <v>872</v>
      </c>
      <c r="M5" s="248"/>
    </row>
    <row r="6" spans="3:13" ht="15.75" customHeight="1">
      <c r="C6" s="253"/>
      <c r="G6" s="254" t="s">
        <v>873</v>
      </c>
      <c r="I6" s="255" t="s">
        <v>874</v>
      </c>
      <c r="J6" s="241"/>
      <c r="K6" s="254" t="s">
        <v>873</v>
      </c>
      <c r="L6" s="241" t="s">
        <v>875</v>
      </c>
      <c r="M6" s="256" t="s">
        <v>874</v>
      </c>
    </row>
    <row r="7" spans="1:13" ht="15.75" customHeight="1">
      <c r="A7" s="249">
        <v>41104</v>
      </c>
      <c r="C7" s="200" t="s">
        <v>876</v>
      </c>
      <c r="E7" s="257">
        <v>8</v>
      </c>
      <c r="F7" s="258" t="s">
        <v>7</v>
      </c>
      <c r="G7" s="259"/>
      <c r="I7" s="244"/>
      <c r="J7" s="241"/>
      <c r="K7" s="259"/>
      <c r="L7" t="str">
        <f>C7</f>
        <v>CHATILLON sur INDRE</v>
      </c>
      <c r="M7" s="246"/>
    </row>
    <row r="8" spans="1:13" ht="15.75" customHeight="1">
      <c r="A8" s="249">
        <v>41105</v>
      </c>
      <c r="B8" s="253" t="s">
        <v>877</v>
      </c>
      <c r="C8" t="str">
        <f>C7</f>
        <v>CHATILLON sur INDRE</v>
      </c>
      <c r="D8" s="43" t="str">
        <f>'1 étap'!D80</f>
        <v>MELLE</v>
      </c>
      <c r="E8" s="257">
        <f>'1 étap'!$H$5</f>
        <v>193</v>
      </c>
      <c r="F8" s="258" t="s">
        <v>7</v>
      </c>
      <c r="G8" s="259"/>
      <c r="H8" t="str">
        <f>'1 étap'!D50</f>
        <v>GENCAY</v>
      </c>
      <c r="I8" s="246"/>
      <c r="J8" s="241">
        <v>1</v>
      </c>
      <c r="K8" s="259"/>
      <c r="L8" t="str">
        <f>$D$8</f>
        <v>MELLE</v>
      </c>
      <c r="M8" s="246"/>
    </row>
    <row r="9" spans="1:13" ht="15.75" customHeight="1">
      <c r="A9" s="249">
        <v>41106</v>
      </c>
      <c r="B9" s="253" t="s">
        <v>878</v>
      </c>
      <c r="C9" s="200" t="str">
        <f>$D$8</f>
        <v>MELLE</v>
      </c>
      <c r="D9" s="43" t="str">
        <f>'2 étap'!D80</f>
        <v>LIBOURNE</v>
      </c>
      <c r="E9" s="257">
        <f>'2 étap'!$H$5</f>
        <v>193.5</v>
      </c>
      <c r="F9" s="258" t="s">
        <v>7</v>
      </c>
      <c r="G9" s="259"/>
      <c r="H9" t="str">
        <f>'2 étap'!D52</f>
        <v>JONZAC</v>
      </c>
      <c r="I9" s="246"/>
      <c r="J9" s="241">
        <v>2</v>
      </c>
      <c r="K9" s="259"/>
      <c r="L9" s="200" t="str">
        <f>$D$9</f>
        <v>LIBOURNE</v>
      </c>
      <c r="M9" s="246"/>
    </row>
    <row r="10" spans="1:13" ht="15.75" customHeight="1">
      <c r="A10" s="249">
        <v>41107</v>
      </c>
      <c r="B10" s="253" t="s">
        <v>879</v>
      </c>
      <c r="C10" s="200" t="str">
        <f>$D$9</f>
        <v>LIBOURNE</v>
      </c>
      <c r="D10" s="43" t="str">
        <f>'3 étap'!D80</f>
        <v>GRENADE SUR L'ADOUR</v>
      </c>
      <c r="E10" s="257">
        <f>'3 étap'!$H$5</f>
        <v>189.5</v>
      </c>
      <c r="F10" s="258" t="s">
        <v>7</v>
      </c>
      <c r="G10" s="259"/>
      <c r="H10" t="str">
        <f>'3 étap'!D50</f>
        <v>CASTELJALOUX</v>
      </c>
      <c r="I10" s="246"/>
      <c r="J10" s="241">
        <v>3</v>
      </c>
      <c r="K10" s="259"/>
      <c r="L10" t="str">
        <f>$D$10</f>
        <v>GRENADE SUR L'ADOUR</v>
      </c>
      <c r="M10" s="246"/>
    </row>
    <row r="11" spans="1:13" ht="15.75" customHeight="1">
      <c r="A11" s="249">
        <v>41108</v>
      </c>
      <c r="B11" s="253" t="s">
        <v>880</v>
      </c>
      <c r="C11" s="200" t="str">
        <f>$D$10</f>
        <v>GRENADE SUR L'ADOUR</v>
      </c>
      <c r="D11" s="43" t="str">
        <f>'4 étap'!D80</f>
        <v>HASPARREN</v>
      </c>
      <c r="E11" s="257">
        <f>'4 étap'!$H$5</f>
        <v>190</v>
      </c>
      <c r="F11" s="258" t="s">
        <v>7</v>
      </c>
      <c r="G11" s="259"/>
      <c r="H11" t="str">
        <f>'4 étap'!D50</f>
        <v>SAUVETERRE DE BEARN</v>
      </c>
      <c r="I11" s="246"/>
      <c r="J11" s="241">
        <v>4</v>
      </c>
      <c r="K11" s="259"/>
      <c r="L11" t="str">
        <f>$D$11</f>
        <v>HASPARREN</v>
      </c>
      <c r="M11" s="246"/>
    </row>
    <row r="12" spans="1:13" ht="15.75" customHeight="1">
      <c r="A12" s="249">
        <v>41109</v>
      </c>
      <c r="B12" s="253" t="s">
        <v>881</v>
      </c>
      <c r="C12" t="str">
        <f>$D$11</f>
        <v>HASPARREN</v>
      </c>
      <c r="D12" s="43" t="str">
        <f>'5 étap'!D80</f>
        <v>ANGAÏS  </v>
      </c>
      <c r="E12" s="257">
        <f>'5 étap'!$H$5</f>
        <v>194.5</v>
      </c>
      <c r="F12" s="258" t="s">
        <v>7</v>
      </c>
      <c r="G12" s="259"/>
      <c r="H12" t="str">
        <f>'5 étap'!D50</f>
        <v>MAULEON  LICHARRE</v>
      </c>
      <c r="I12" s="246"/>
      <c r="J12" s="241">
        <v>5</v>
      </c>
      <c r="K12" s="259"/>
      <c r="L12" t="str">
        <f>$D$12</f>
        <v>ANGAÏS  </v>
      </c>
      <c r="M12" s="246"/>
    </row>
    <row r="13" spans="1:13" ht="15.75" customHeight="1">
      <c r="A13" s="249">
        <v>41110</v>
      </c>
      <c r="B13" s="253" t="s">
        <v>882</v>
      </c>
      <c r="C13" t="str">
        <f>$D$12</f>
        <v>ANGAÏS  </v>
      </c>
      <c r="D13" s="43" t="str">
        <f>'6 étap'!D80</f>
        <v>LANNEMEZAN</v>
      </c>
      <c r="E13" s="257">
        <f>'6 étap'!$H$5</f>
        <v>195.5</v>
      </c>
      <c r="F13" s="258" t="s">
        <v>7</v>
      </c>
      <c r="G13" s="259"/>
      <c r="H13" t="str">
        <f>'6 étap'!D50</f>
        <v>LA MONGIE (Grand Tourmalet)</v>
      </c>
      <c r="I13" s="246"/>
      <c r="J13" s="241">
        <v>6</v>
      </c>
      <c r="K13" s="260"/>
      <c r="L13" s="200" t="str">
        <f>$D$13</f>
        <v>LANNEMEZAN</v>
      </c>
      <c r="M13" s="246"/>
    </row>
    <row r="14" spans="1:13" ht="15.75" customHeight="1">
      <c r="A14" s="249">
        <v>41111</v>
      </c>
      <c r="B14" s="253" t="s">
        <v>883</v>
      </c>
      <c r="C14" s="200" t="str">
        <f>$D$13</f>
        <v>LANNEMEZAN</v>
      </c>
      <c r="D14" s="43" t="str">
        <f>'7 étap'!D80</f>
        <v>L'ISLE JOURDAIN</v>
      </c>
      <c r="E14" s="257">
        <f>'7 étap'!$H$5</f>
        <v>188.5</v>
      </c>
      <c r="F14" s="258" t="s">
        <v>7</v>
      </c>
      <c r="G14" s="259"/>
      <c r="H14" t="str">
        <f>'7 étap'!D50</f>
        <v>STE CROIX VOLVESTRE</v>
      </c>
      <c r="I14" s="246"/>
      <c r="J14" s="241">
        <v>7</v>
      </c>
      <c r="K14" s="259"/>
      <c r="L14" s="200" t="str">
        <f>$D$14</f>
        <v>L'ISLE JOURDAIN</v>
      </c>
      <c r="M14" s="246"/>
    </row>
    <row r="15" spans="1:13" ht="15.75" customHeight="1">
      <c r="A15" s="249">
        <v>41112</v>
      </c>
      <c r="B15" s="253" t="s">
        <v>884</v>
      </c>
      <c r="C15" s="200" t="str">
        <f>$D$14</f>
        <v>L'ISLE JOURDAIN</v>
      </c>
      <c r="D15" s="43" t="str">
        <f>'8 étap'!D80</f>
        <v>CAUSSADE</v>
      </c>
      <c r="E15" s="257">
        <f>'8 étap'!$H$5</f>
        <v>194</v>
      </c>
      <c r="F15" s="258" t="s">
        <v>7</v>
      </c>
      <c r="G15" s="259"/>
      <c r="H15" t="str">
        <f>'8 étap'!D50</f>
        <v>GAILLAC</v>
      </c>
      <c r="I15" s="246"/>
      <c r="J15" s="241">
        <v>8</v>
      </c>
      <c r="K15" s="259"/>
      <c r="L15" s="200" t="str">
        <f>$D$15</f>
        <v>CAUSSADE</v>
      </c>
      <c r="M15" s="246"/>
    </row>
    <row r="16" spans="1:13" ht="15.75" customHeight="1">
      <c r="A16" s="249">
        <v>41113</v>
      </c>
      <c r="B16" s="253" t="s">
        <v>885</v>
      </c>
      <c r="C16" t="str">
        <f>$D$15</f>
        <v>CAUSSADE</v>
      </c>
      <c r="D16" s="43" t="str">
        <f>'9 étap'!D80</f>
        <v>MUR DE BARREZ</v>
      </c>
      <c r="E16" s="257">
        <f>'9 étap'!$H$5</f>
        <v>193</v>
      </c>
      <c r="F16" s="258" t="s">
        <v>7</v>
      </c>
      <c r="G16" s="259"/>
      <c r="H16" t="str">
        <f>'9 étap'!D50</f>
        <v>MARCILLAC-VALLON</v>
      </c>
      <c r="I16" s="246"/>
      <c r="J16" s="241">
        <v>9</v>
      </c>
      <c r="K16" s="259"/>
      <c r="L16" s="200" t="str">
        <f>$D$16</f>
        <v>MUR DE BARREZ</v>
      </c>
      <c r="M16" s="246"/>
    </row>
    <row r="17" spans="1:13" ht="15.75" customHeight="1">
      <c r="A17" s="249">
        <v>41114</v>
      </c>
      <c r="B17" s="253" t="s">
        <v>886</v>
      </c>
      <c r="C17" t="str">
        <f>$D$16</f>
        <v>MUR DE BARREZ</v>
      </c>
      <c r="D17" s="43" t="str">
        <f>'10 étap'!D80</f>
        <v>AMBERT</v>
      </c>
      <c r="E17" s="257">
        <f>'10 étap'!$H$5</f>
        <v>186.5</v>
      </c>
      <c r="F17" s="258" t="s">
        <v>7</v>
      </c>
      <c r="G17" s="259"/>
      <c r="H17" t="str">
        <f>'10 étap'!D50</f>
        <v>ST GEORGES D'AURAC</v>
      </c>
      <c r="I17" s="246"/>
      <c r="J17" s="241">
        <v>10</v>
      </c>
      <c r="K17" s="260"/>
      <c r="L17" t="str">
        <f>$D$17</f>
        <v>AMBERT</v>
      </c>
      <c r="M17" s="246"/>
    </row>
    <row r="18" spans="1:13" ht="15.75" customHeight="1">
      <c r="A18" s="249">
        <v>41115</v>
      </c>
      <c r="B18" s="253" t="s">
        <v>887</v>
      </c>
      <c r="C18" t="str">
        <f>$D$17</f>
        <v>AMBERT</v>
      </c>
      <c r="D18" s="43" t="str">
        <f>'11 étap'!D80</f>
        <v>BOURBON L'ARCHAMBAULT</v>
      </c>
      <c r="E18" s="257">
        <f>'11 étap'!$H$5</f>
        <v>194</v>
      </c>
      <c r="F18" s="258" t="s">
        <v>7</v>
      </c>
      <c r="G18" s="259"/>
      <c r="H18" t="str">
        <f>'11 étap'!D50</f>
        <v>AIGUEPERSE</v>
      </c>
      <c r="I18" s="246"/>
      <c r="J18" s="241">
        <v>11</v>
      </c>
      <c r="K18" s="260"/>
      <c r="L18" t="str">
        <f>$D$18</f>
        <v>BOURBON L'ARCHAMBAULT</v>
      </c>
      <c r="M18" s="246"/>
    </row>
    <row r="19" spans="1:13" ht="15.75" customHeight="1">
      <c r="A19" s="249">
        <v>41116</v>
      </c>
      <c r="B19" s="253" t="s">
        <v>888</v>
      </c>
      <c r="C19" t="str">
        <f>$D$18</f>
        <v>BOURBON L'ARCHAMBAULT</v>
      </c>
      <c r="D19" s="43" t="str">
        <f>'12 étap'!D80</f>
        <v>ROMORANTIN LANTHENAY</v>
      </c>
      <c r="E19" s="257">
        <f>'12 étap'!$H$5</f>
        <v>188.5</v>
      </c>
      <c r="F19" s="258" t="s">
        <v>7</v>
      </c>
      <c r="G19" s="259"/>
      <c r="H19" t="str">
        <f>'12 étap'!D50</f>
        <v>ISSOUDUN</v>
      </c>
      <c r="I19" s="246"/>
      <c r="J19" s="241">
        <v>12</v>
      </c>
      <c r="K19" s="260"/>
      <c r="L19" t="str">
        <f>$D$19</f>
        <v>ROMORANTIN LANTHENAY</v>
      </c>
      <c r="M19" s="246"/>
    </row>
    <row r="20" spans="1:13" ht="15.75" customHeight="1">
      <c r="A20" s="249">
        <v>41117</v>
      </c>
      <c r="B20" s="253" t="s">
        <v>889</v>
      </c>
      <c r="C20" t="str">
        <f>$D$19</f>
        <v>ROMORANTIN LANTHENAY</v>
      </c>
      <c r="D20" s="43" t="str">
        <f>'13 étap'!D80</f>
        <v>LAVARE</v>
      </c>
      <c r="E20" s="257">
        <f>'13 étap'!$H$5</f>
        <v>193</v>
      </c>
      <c r="F20" s="258" t="s">
        <v>7</v>
      </c>
      <c r="G20" s="259"/>
      <c r="H20" t="str">
        <f>'13 étap'!D50</f>
        <v>MONTOIRE sur le Loir</v>
      </c>
      <c r="I20" s="246"/>
      <c r="J20" s="241">
        <v>13</v>
      </c>
      <c r="K20" s="260"/>
      <c r="L20" s="200" t="str">
        <f>$D$20</f>
        <v>LAVARE</v>
      </c>
      <c r="M20" s="246"/>
    </row>
    <row r="21" spans="1:13" ht="15.75" customHeight="1">
      <c r="A21" s="249">
        <v>41118</v>
      </c>
      <c r="B21" s="253" t="s">
        <v>890</v>
      </c>
      <c r="C21" s="200" t="str">
        <f>$D$20</f>
        <v>LAVARE</v>
      </c>
      <c r="D21" s="43" t="str">
        <f>'14 étap'!D80</f>
        <v>BERNAY</v>
      </c>
      <c r="E21" s="257">
        <f>'14 étap'!$H$5</f>
        <v>152</v>
      </c>
      <c r="F21" s="258" t="s">
        <v>7</v>
      </c>
      <c r="G21" s="259"/>
      <c r="H21" t="str">
        <f>'14 étap'!D50</f>
        <v>MOULINS-LA-MARCHE</v>
      </c>
      <c r="I21" s="246"/>
      <c r="J21" s="241">
        <v>14</v>
      </c>
      <c r="K21" s="260"/>
      <c r="L21" t="str">
        <f>$D$21</f>
        <v>BERNAY</v>
      </c>
      <c r="M21" s="246"/>
    </row>
    <row r="22" spans="1:13" ht="15.75" customHeight="1">
      <c r="A22" s="261"/>
      <c r="B22" s="253"/>
      <c r="D22" s="262"/>
      <c r="E22" s="227"/>
      <c r="F22" s="263"/>
      <c r="G22" s="264"/>
      <c r="I22" s="244"/>
      <c r="J22" s="241"/>
      <c r="L22"/>
      <c r="M22" s="246"/>
    </row>
    <row r="23" spans="4:8" ht="15.75" customHeight="1">
      <c r="D23" s="165"/>
      <c r="E23" s="257">
        <f>SUM(E7:E22)</f>
        <v>2653.5</v>
      </c>
      <c r="F23" s="258" t="s">
        <v>7</v>
      </c>
      <c r="H23" s="265"/>
    </row>
    <row r="24" ht="15.75" customHeight="1">
      <c r="D24" s="266"/>
    </row>
    <row r="25" spans="3:9" ht="15.75" customHeight="1">
      <c r="C25" s="258"/>
      <c r="D25" s="344" t="s">
        <v>891</v>
      </c>
      <c r="E25" s="344"/>
      <c r="F25" s="344"/>
      <c r="G25" s="344"/>
      <c r="H25" s="253" t="s">
        <v>892</v>
      </c>
      <c r="I25" s="242" t="s">
        <v>893</v>
      </c>
    </row>
    <row r="26" spans="1:9" ht="15.75" customHeight="1">
      <c r="A26" s="249">
        <v>40741</v>
      </c>
      <c r="B26" s="253" t="s">
        <v>877</v>
      </c>
      <c r="C26" s="253" t="s">
        <v>894</v>
      </c>
      <c r="D26" s="227" t="str">
        <f aca="true" t="shared" si="0" ref="D26:D39">C8</f>
        <v>CHATILLON sur INDRE</v>
      </c>
      <c r="E26" s="200"/>
      <c r="G26" s="267">
        <f>'1 étap'!C50</f>
        <v>108.5</v>
      </c>
      <c r="I26" s="267">
        <f>'1 étap'!C50/2</f>
        <v>54.25</v>
      </c>
    </row>
    <row r="27" spans="1:9" ht="15.75" customHeight="1">
      <c r="A27" s="249">
        <v>40742</v>
      </c>
      <c r="B27" s="253" t="s">
        <v>878</v>
      </c>
      <c r="C27" s="253" t="s">
        <v>894</v>
      </c>
      <c r="D27" s="227" t="str">
        <f t="shared" si="0"/>
        <v>MELLE</v>
      </c>
      <c r="G27" s="267">
        <f>'2 étap'!C52</f>
        <v>116.5</v>
      </c>
      <c r="I27" s="267">
        <f>'2 étap'!C52/2</f>
        <v>58.25</v>
      </c>
    </row>
    <row r="28" spans="1:9" ht="15.75" customHeight="1">
      <c r="A28" s="249">
        <v>40743</v>
      </c>
      <c r="B28" s="253" t="s">
        <v>879</v>
      </c>
      <c r="C28" s="253" t="s">
        <v>894</v>
      </c>
      <c r="D28" s="227" t="str">
        <f t="shared" si="0"/>
        <v>LIBOURNE</v>
      </c>
      <c r="G28" s="267">
        <f>'3 étap'!C50</f>
        <v>106</v>
      </c>
      <c r="I28" s="267">
        <f>'1 étap'!C52/2</f>
        <v>54.25</v>
      </c>
    </row>
    <row r="29" spans="1:9" ht="15.75" customHeight="1">
      <c r="A29" s="249">
        <v>40744</v>
      </c>
      <c r="B29" s="253" t="s">
        <v>880</v>
      </c>
      <c r="C29" s="253" t="s">
        <v>894</v>
      </c>
      <c r="D29" s="227" t="str">
        <f t="shared" si="0"/>
        <v>GRENADE SUR L'ADOUR</v>
      </c>
      <c r="G29" s="267">
        <f>'4 étap'!C50</f>
        <v>116.5</v>
      </c>
      <c r="I29" s="267">
        <f>'4 étap'!C50/2</f>
        <v>58.25</v>
      </c>
    </row>
    <row r="30" spans="1:9" ht="15.75" customHeight="1">
      <c r="A30" s="249">
        <v>40745</v>
      </c>
      <c r="B30" s="253" t="s">
        <v>881</v>
      </c>
      <c r="C30" s="253" t="s">
        <v>894</v>
      </c>
      <c r="D30" s="227" t="str">
        <f t="shared" si="0"/>
        <v>HASPARREN</v>
      </c>
      <c r="E30" s="200"/>
      <c r="G30" s="267">
        <f>'5 étap'!C50</f>
        <v>115</v>
      </c>
      <c r="I30" s="267">
        <f>'5 étap'!C50/2</f>
        <v>57.5</v>
      </c>
    </row>
    <row r="31" spans="1:9" ht="15.75" customHeight="1">
      <c r="A31" s="249">
        <v>40746</v>
      </c>
      <c r="B31" s="253" t="s">
        <v>882</v>
      </c>
      <c r="C31" s="253" t="s">
        <v>894</v>
      </c>
      <c r="D31" s="227" t="str">
        <f t="shared" si="0"/>
        <v>ANGAÏS  </v>
      </c>
      <c r="G31" s="267">
        <f>'6 étap'!C50</f>
        <v>107</v>
      </c>
      <c r="I31" s="267">
        <f>'6 étap'!C50/2</f>
        <v>53.5</v>
      </c>
    </row>
    <row r="32" spans="1:9" ht="15.75" customHeight="1">
      <c r="A32" s="249">
        <v>40747</v>
      </c>
      <c r="B32" s="253" t="s">
        <v>883</v>
      </c>
      <c r="C32" s="253" t="s">
        <v>894</v>
      </c>
      <c r="D32" s="227" t="str">
        <f t="shared" si="0"/>
        <v>LANNEMEZAN</v>
      </c>
      <c r="E32" s="200"/>
      <c r="G32" s="267">
        <f>'7 étap'!C50</f>
        <v>119</v>
      </c>
      <c r="I32" s="267">
        <f>'7 étap'!C50/2</f>
        <v>59.5</v>
      </c>
    </row>
    <row r="33" spans="1:9" ht="15.75" customHeight="1">
      <c r="A33" s="249">
        <v>40748</v>
      </c>
      <c r="B33" s="253" t="s">
        <v>884</v>
      </c>
      <c r="C33" s="253" t="s">
        <v>894</v>
      </c>
      <c r="D33" s="227" t="str">
        <f t="shared" si="0"/>
        <v>L'ISLE JOURDAIN</v>
      </c>
      <c r="G33" s="267">
        <f>'8 étap'!C50</f>
        <v>118</v>
      </c>
      <c r="I33" s="267">
        <f>'8 étap'!C50/2</f>
        <v>59</v>
      </c>
    </row>
    <row r="34" spans="1:9" ht="15.75" customHeight="1">
      <c r="A34" s="249">
        <v>40749</v>
      </c>
      <c r="B34" s="253" t="s">
        <v>885</v>
      </c>
      <c r="C34" s="253" t="s">
        <v>894</v>
      </c>
      <c r="D34" s="165" t="str">
        <f t="shared" si="0"/>
        <v>CAUSSADE</v>
      </c>
      <c r="G34" s="267">
        <f>'9 étap'!C50</f>
        <v>110.5</v>
      </c>
      <c r="I34" s="267">
        <f>'9 étap'!C50/2</f>
        <v>55.25</v>
      </c>
    </row>
    <row r="35" spans="1:9" ht="15.75" customHeight="1">
      <c r="A35" s="249">
        <v>40750</v>
      </c>
      <c r="B35" s="253" t="s">
        <v>886</v>
      </c>
      <c r="C35" s="253" t="s">
        <v>894</v>
      </c>
      <c r="D35" s="227" t="str">
        <f t="shared" si="0"/>
        <v>MUR DE BARREZ</v>
      </c>
      <c r="G35" s="267">
        <f>'10 étap'!C50</f>
        <v>122</v>
      </c>
      <c r="I35" s="267">
        <f>'10 étap'!C50/2</f>
        <v>61</v>
      </c>
    </row>
    <row r="36" spans="1:9" ht="15.75" customHeight="1">
      <c r="A36" s="249">
        <v>40751</v>
      </c>
      <c r="B36" s="253" t="s">
        <v>887</v>
      </c>
      <c r="C36" s="253" t="s">
        <v>894</v>
      </c>
      <c r="D36" s="227" t="str">
        <f t="shared" si="0"/>
        <v>AMBERT</v>
      </c>
      <c r="G36" s="267">
        <f>'11 étap'!C50</f>
        <v>106</v>
      </c>
      <c r="I36" s="267">
        <f>'11 étap'!C50/2</f>
        <v>53</v>
      </c>
    </row>
    <row r="37" spans="1:9" ht="15.75" customHeight="1">
      <c r="A37" s="249">
        <v>40752</v>
      </c>
      <c r="B37" s="253" t="s">
        <v>888</v>
      </c>
      <c r="C37" s="253" t="s">
        <v>894</v>
      </c>
      <c r="D37" s="227" t="str">
        <f t="shared" si="0"/>
        <v>BOURBON L'ARCHAMBAULT</v>
      </c>
      <c r="E37" s="200"/>
      <c r="G37" s="267">
        <f>'12 étap'!C50</f>
        <v>112.5</v>
      </c>
      <c r="I37" s="267">
        <f>'12 étap'!C50/2</f>
        <v>56.25</v>
      </c>
    </row>
    <row r="38" spans="1:9" ht="15.75" customHeight="1">
      <c r="A38" s="249">
        <v>40753</v>
      </c>
      <c r="B38" s="253" t="s">
        <v>889</v>
      </c>
      <c r="C38" s="253" t="s">
        <v>894</v>
      </c>
      <c r="D38" s="227" t="str">
        <f t="shared" si="0"/>
        <v>ROMORANTIN LANTHENAY</v>
      </c>
      <c r="G38" s="267">
        <f>'13 étap'!C50</f>
        <v>116</v>
      </c>
      <c r="I38" s="267">
        <f>'13 étap'!C50/2</f>
        <v>58</v>
      </c>
    </row>
    <row r="39" spans="1:9" ht="15.75" customHeight="1">
      <c r="A39" s="249">
        <v>40754</v>
      </c>
      <c r="B39" s="253" t="s">
        <v>890</v>
      </c>
      <c r="C39" s="253" t="s">
        <v>894</v>
      </c>
      <c r="D39" s="227" t="str">
        <f t="shared" si="0"/>
        <v>LAVARE</v>
      </c>
      <c r="G39" s="267">
        <f>'14 étap'!C50</f>
        <v>88</v>
      </c>
      <c r="I39" s="267">
        <f>'14 étap'!C50/2</f>
        <v>44</v>
      </c>
    </row>
    <row r="40" spans="1:4" ht="15.75" customHeight="1">
      <c r="A40" s="249"/>
      <c r="D40" s="227"/>
    </row>
    <row r="41" spans="1:4" ht="15.75" customHeight="1">
      <c r="A41" s="249"/>
      <c r="D41" s="227"/>
    </row>
    <row r="42" spans="1:4" ht="15.75" customHeight="1">
      <c r="A42" s="249"/>
      <c r="D42" s="227"/>
    </row>
    <row r="43" spans="1:4" ht="15.75" customHeight="1">
      <c r="A43" s="249"/>
      <c r="D43" s="227"/>
    </row>
    <row r="44" spans="1:4" ht="15.75" customHeight="1">
      <c r="A44" s="249"/>
      <c r="D44" s="227"/>
    </row>
    <row r="45" spans="1:4" ht="15.75" customHeight="1">
      <c r="A45" s="249"/>
      <c r="D45" s="227"/>
    </row>
    <row r="46" spans="1:4" ht="15.75" customHeight="1">
      <c r="A46" s="249"/>
      <c r="D46" s="227"/>
    </row>
    <row r="47" spans="1:4" ht="15.75" customHeight="1">
      <c r="A47" s="249"/>
      <c r="D47" s="227"/>
    </row>
    <row r="48" spans="1:4" ht="15.75" customHeight="1">
      <c r="A48" s="249"/>
      <c r="D48" s="227"/>
    </row>
    <row r="49" spans="1:4" ht="15.75" customHeight="1">
      <c r="A49" s="249"/>
      <c r="D49" s="268"/>
    </row>
    <row r="50" spans="1:4" ht="15.75" customHeight="1">
      <c r="A50" s="249"/>
      <c r="D50" s="227"/>
    </row>
    <row r="51" spans="1:4" ht="15.75" customHeight="1">
      <c r="A51" s="249"/>
      <c r="D51" s="268"/>
    </row>
    <row r="52" spans="1:4" ht="15.75" customHeight="1">
      <c r="A52" s="249"/>
      <c r="D52" s="227"/>
    </row>
    <row r="53" spans="1:4" ht="15.75" customHeight="1">
      <c r="A53" s="249"/>
      <c r="D53" s="227"/>
    </row>
    <row r="54" spans="1:4" ht="15.75" customHeight="1">
      <c r="A54" s="249"/>
      <c r="D54" s="227"/>
    </row>
    <row r="55" spans="1:4" ht="15.75" customHeight="1">
      <c r="A55" s="249"/>
      <c r="D55" s="165"/>
    </row>
    <row r="56" ht="15.75" customHeight="1">
      <c r="D56" s="227"/>
    </row>
    <row r="58" ht="15.75" customHeight="1">
      <c r="D58" s="269"/>
    </row>
    <row r="59" ht="15.75" customHeight="1">
      <c r="D59" s="200"/>
    </row>
    <row r="65" ht="15.75" customHeight="1">
      <c r="E65" s="200"/>
    </row>
    <row r="80" ht="15.75" customHeight="1">
      <c r="D80" s="269"/>
    </row>
  </sheetData>
  <sheetProtection/>
  <mergeCells count="4">
    <mergeCell ref="A2:F2"/>
    <mergeCell ref="A3:F3"/>
    <mergeCell ref="A4:F4"/>
    <mergeCell ref="D25:G2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77" r:id="rId2"/>
  <headerFooter alignWithMargins="0">
    <oddFooter>&amp;L&amp;F   &amp;D  &amp;T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1"/>
  <sheetViews>
    <sheetView zoomScalePageLayoutView="0" workbookViewId="0" topLeftCell="C200">
      <selection activeCell="C226" sqref="A226:IV226"/>
    </sheetView>
  </sheetViews>
  <sheetFormatPr defaultColWidth="11.421875" defaultRowHeight="12.75"/>
  <cols>
    <col min="1" max="1" width="14.421875" style="227" customWidth="1"/>
    <col min="2" max="2" width="60.28125" style="227" customWidth="1"/>
    <col min="3" max="3" width="13.7109375" style="270" customWidth="1"/>
    <col min="4" max="4" width="37.00390625" style="250" customWidth="1"/>
    <col min="5" max="12" width="8.7109375" style="281" customWidth="1"/>
    <col min="13" max="16384" width="11.421875" style="227" customWidth="1"/>
  </cols>
  <sheetData>
    <row r="1" spans="1:4" ht="12.75">
      <c r="A1" s="227" t="str">
        <f>'1 étap'!$A$4</f>
        <v>1ère Etape</v>
      </c>
      <c r="B1" s="271" t="str">
        <f>'1 étap'!$D$5</f>
        <v>CHATILLON SUR INDRE (36) - MELLE (79)</v>
      </c>
      <c r="C1" s="272"/>
      <c r="D1" s="252" t="str">
        <f>'1 étap'!$A$4</f>
        <v>1ère Etape</v>
      </c>
    </row>
    <row r="2" spans="2:12" s="165" customFormat="1" ht="12.75">
      <c r="B2" s="233"/>
      <c r="C2" s="273">
        <f>'1 étap'!C8</f>
        <v>0</v>
      </c>
      <c r="D2" s="273" t="str">
        <f>'1 étap'!$D$8</f>
        <v>36 - INDRE</v>
      </c>
      <c r="E2" s="167"/>
      <c r="F2" s="167"/>
      <c r="G2" s="167"/>
      <c r="H2" s="167"/>
      <c r="I2" s="167"/>
      <c r="J2" s="167"/>
      <c r="K2" s="167"/>
      <c r="L2" s="167"/>
    </row>
    <row r="3" spans="2:12" s="165" customFormat="1" ht="12.75">
      <c r="B3" s="233"/>
      <c r="C3" s="273">
        <f>'1 étap'!C9</f>
        <v>0</v>
      </c>
      <c r="D3" s="273" t="str">
        <f>'1 étap'!$D$9</f>
        <v>CHATILLON SUR INDRE</v>
      </c>
      <c r="E3" s="167"/>
      <c r="F3" s="167"/>
      <c r="G3" s="167"/>
      <c r="H3" s="167"/>
      <c r="I3" s="167"/>
      <c r="J3" s="167"/>
      <c r="K3" s="167"/>
      <c r="L3" s="167"/>
    </row>
    <row r="4" spans="2:12" s="165" customFormat="1" ht="12.75">
      <c r="B4" s="233"/>
      <c r="C4" s="273">
        <f>'1 étap'!$C$10</f>
        <v>0</v>
      </c>
      <c r="D4" s="273" t="str">
        <f>'1 étap'!$D$10</f>
        <v>37 - INDRE ET LOIRE</v>
      </c>
      <c r="E4" s="167"/>
      <c r="F4" s="167"/>
      <c r="G4" s="167"/>
      <c r="H4" s="167"/>
      <c r="I4" s="167"/>
      <c r="J4" s="167"/>
      <c r="K4" s="167"/>
      <c r="L4" s="167"/>
    </row>
    <row r="5" spans="2:12" s="165" customFormat="1" ht="12.75">
      <c r="B5" s="233"/>
      <c r="C5" s="273">
        <f>'1 étap'!$C$16</f>
        <v>40.5</v>
      </c>
      <c r="D5" s="273" t="str">
        <f>'1 étap'!$D$16</f>
        <v>36 - INDRE</v>
      </c>
      <c r="E5" s="167"/>
      <c r="F5" s="167"/>
      <c r="G5" s="167"/>
      <c r="H5" s="167"/>
      <c r="I5" s="167"/>
      <c r="J5" s="167"/>
      <c r="K5" s="167"/>
      <c r="L5" s="167"/>
    </row>
    <row r="6" spans="2:12" s="165" customFormat="1" ht="12.75">
      <c r="B6" s="233"/>
      <c r="C6" s="273">
        <f>'1 étap'!$C$18</f>
        <v>46</v>
      </c>
      <c r="D6" s="273" t="str">
        <f>'1 étap'!$D$18</f>
        <v>86 - VIENNE</v>
      </c>
      <c r="E6" s="167"/>
      <c r="F6" s="167"/>
      <c r="G6" s="167"/>
      <c r="H6" s="167"/>
      <c r="I6" s="167"/>
      <c r="J6" s="167"/>
      <c r="K6" s="167"/>
      <c r="L6" s="167"/>
    </row>
    <row r="7" spans="2:12" s="165" customFormat="1" ht="12.75">
      <c r="B7" s="233"/>
      <c r="C7" s="273">
        <f>'1 étap'!$C$50</f>
        <v>108.5</v>
      </c>
      <c r="D7" s="273" t="str">
        <f>'1 étap'!$D$50</f>
        <v>GENCAY</v>
      </c>
      <c r="E7" s="167"/>
      <c r="F7" s="167"/>
      <c r="G7" s="167"/>
      <c r="H7" s="167"/>
      <c r="I7" s="167"/>
      <c r="J7" s="167"/>
      <c r="K7" s="167"/>
      <c r="L7" s="167"/>
    </row>
    <row r="8" spans="2:12" s="165" customFormat="1" ht="12.75">
      <c r="B8" s="233"/>
      <c r="C8" s="273">
        <f>'1 étap'!C57</f>
        <v>129</v>
      </c>
      <c r="D8" s="273" t="str">
        <f>'1 étap'!$D$57</f>
        <v>79 - DEUX SEVRES</v>
      </c>
      <c r="E8" s="167"/>
      <c r="F8" s="167"/>
      <c r="G8" s="167"/>
      <c r="H8" s="167"/>
      <c r="I8" s="167"/>
      <c r="J8" s="167"/>
      <c r="K8" s="167"/>
      <c r="L8" s="167"/>
    </row>
    <row r="9" spans="2:12" s="165" customFormat="1" ht="12.75">
      <c r="B9" s="233"/>
      <c r="C9" s="273">
        <f>'1 étap'!C58</f>
        <v>135</v>
      </c>
      <c r="D9" s="273" t="str">
        <f>'1 étap'!$D$60</f>
        <v>86 - VIENNE</v>
      </c>
      <c r="E9" s="167"/>
      <c r="F9" s="167"/>
      <c r="G9" s="167"/>
      <c r="H9" s="167"/>
      <c r="I9" s="167"/>
      <c r="J9" s="167"/>
      <c r="K9" s="167"/>
      <c r="L9" s="167"/>
    </row>
    <row r="10" spans="2:12" s="165" customFormat="1" ht="12.75">
      <c r="B10" s="233"/>
      <c r="C10" s="273">
        <f>'1 étap'!C64</f>
        <v>148.5</v>
      </c>
      <c r="D10" s="273" t="str">
        <f>'1 étap'!$D$64</f>
        <v>79 - DEUX SEVRES</v>
      </c>
      <c r="E10" s="167"/>
      <c r="F10" s="167"/>
      <c r="G10" s="167"/>
      <c r="H10" s="167"/>
      <c r="I10" s="167"/>
      <c r="J10" s="167"/>
      <c r="K10" s="167"/>
      <c r="L10" s="167"/>
    </row>
    <row r="11" spans="2:12" s="165" customFormat="1" ht="12.75">
      <c r="B11" s="233"/>
      <c r="C11" s="273">
        <f>'1 étap'!$C$80</f>
        <v>193</v>
      </c>
      <c r="D11" s="273" t="str">
        <f>'1 étap'!$D$80</f>
        <v>MELLE</v>
      </c>
      <c r="E11" s="167"/>
      <c r="F11" s="167"/>
      <c r="G11" s="167"/>
      <c r="H11" s="167"/>
      <c r="I11" s="167"/>
      <c r="J11" s="167"/>
      <c r="K11" s="167"/>
      <c r="L11" s="167"/>
    </row>
    <row r="12" spans="1:12" s="165" customFormat="1" ht="12.75">
      <c r="A12" s="227"/>
      <c r="B12" s="233"/>
      <c r="C12" s="273"/>
      <c r="D12" s="273"/>
      <c r="E12" s="167"/>
      <c r="F12" s="167"/>
      <c r="G12" s="167"/>
      <c r="H12" s="167"/>
      <c r="I12" s="167"/>
      <c r="J12" s="167"/>
      <c r="K12" s="167"/>
      <c r="L12" s="167"/>
    </row>
    <row r="13" spans="1:12" s="165" customFormat="1" ht="12.75">
      <c r="A13" s="227" t="str">
        <f>'2 étap'!$A$4</f>
        <v>2ème Etape</v>
      </c>
      <c r="B13" s="274" t="str">
        <f>'2 étap'!$D$5</f>
        <v>MELLE (79) - LIBOURNE (33)</v>
      </c>
      <c r="C13" s="272"/>
      <c r="D13" s="252" t="str">
        <f>'2 étap'!$A$4</f>
        <v>2ème Etape</v>
      </c>
      <c r="E13" s="167"/>
      <c r="F13" s="167"/>
      <c r="G13" s="167"/>
      <c r="H13" s="167"/>
      <c r="I13" s="167"/>
      <c r="J13" s="167"/>
      <c r="K13" s="167"/>
      <c r="L13" s="167"/>
    </row>
    <row r="14" spans="3:6" ht="12.75">
      <c r="C14" s="273">
        <f>'2 étap'!C8</f>
        <v>0</v>
      </c>
      <c r="D14" s="273" t="str">
        <f>'2 étap'!$D$8</f>
        <v>79 - DEUX SEVRES</v>
      </c>
      <c r="F14" s="167"/>
    </row>
    <row r="15" spans="3:4" ht="12.75">
      <c r="C15" s="273">
        <f>'2 étap'!C9</f>
        <v>0</v>
      </c>
      <c r="D15" s="273" t="str">
        <f>'2 étap'!$D$9</f>
        <v>MELLE</v>
      </c>
    </row>
    <row r="16" spans="3:4" ht="12.75">
      <c r="C16" s="273">
        <f>'2 étap'!C35</f>
        <v>71.5</v>
      </c>
      <c r="D16" s="273" t="str">
        <f>'2 étap'!D35</f>
        <v>16 - CHARENTE</v>
      </c>
    </row>
    <row r="17" spans="3:4" ht="12.75">
      <c r="C17" s="273">
        <f>'2 étap'!C38</f>
        <v>75</v>
      </c>
      <c r="D17" s="273" t="str">
        <f>'2 étap'!D38</f>
        <v>17 - CHARENTE MARITIME</v>
      </c>
    </row>
    <row r="18" spans="3:4" ht="12.75">
      <c r="C18" s="273">
        <f>'2 étap'!$C$52</f>
        <v>116.5</v>
      </c>
      <c r="D18" s="273" t="str">
        <f>'2 étap'!$D$52</f>
        <v>JONZAC</v>
      </c>
    </row>
    <row r="19" spans="3:4" ht="12.75" customHeight="1">
      <c r="C19" s="273">
        <f>'2 étap'!C61</f>
        <v>147.5</v>
      </c>
      <c r="D19" s="273" t="str">
        <f>'2 étap'!$D$61</f>
        <v>33 - GIRONDE</v>
      </c>
    </row>
    <row r="20" spans="2:4" ht="12.75">
      <c r="B20" s="210"/>
      <c r="C20" s="273">
        <f>'2 étap'!C80</f>
        <v>193.5</v>
      </c>
      <c r="D20" s="273" t="str">
        <f>'2 étap'!D80</f>
        <v>LIBOURNE</v>
      </c>
    </row>
    <row r="21" spans="2:4" ht="12.75">
      <c r="B21" s="210"/>
      <c r="D21" s="275"/>
    </row>
    <row r="22" spans="1:4" ht="12.75">
      <c r="A22" s="227" t="str">
        <f>'3 étap'!$A$4</f>
        <v>3ème Etape</v>
      </c>
      <c r="B22" s="274" t="str">
        <f>'3 étap'!$D$5</f>
        <v>LIBOURNE (33) - GRENADE SUR L'ADOUR (40)</v>
      </c>
      <c r="C22" s="272"/>
      <c r="D22" s="252" t="str">
        <f>'3 étap'!$A$4</f>
        <v>3ème Etape</v>
      </c>
    </row>
    <row r="23" spans="3:4" ht="12.75">
      <c r="C23" s="273">
        <f>'3 étap'!C8</f>
        <v>0</v>
      </c>
      <c r="D23" s="273" t="str">
        <f>'3 étap'!$D$8</f>
        <v>33 - GIRONDE</v>
      </c>
    </row>
    <row r="24" spans="3:4" ht="12.75">
      <c r="C24" s="273">
        <f>'3 étap'!C9</f>
        <v>0</v>
      </c>
      <c r="D24" s="273" t="str">
        <f>'3 étap'!$D$9</f>
        <v>LIBOURNE</v>
      </c>
    </row>
    <row r="25" spans="3:4" ht="12.75">
      <c r="C25" s="273">
        <f>'3 étap'!C24</f>
        <v>57</v>
      </c>
      <c r="D25" s="273" t="str">
        <f>'3 étap'!$D$24</f>
        <v>47 - LOT ET GARONNE</v>
      </c>
    </row>
    <row r="26" spans="3:4" ht="12.75">
      <c r="C26" s="273">
        <f>'3 étap'!C50</f>
        <v>106</v>
      </c>
      <c r="D26" s="273" t="str">
        <f>'3 étap'!$D$50</f>
        <v>CASTELJALOUX</v>
      </c>
    </row>
    <row r="27" spans="3:4" ht="12.75">
      <c r="C27" s="273">
        <f>'3 étap'!C57</f>
        <v>130</v>
      </c>
      <c r="D27" s="273" t="str">
        <f>'3 étap'!$D$57</f>
        <v>40 - LANDES</v>
      </c>
    </row>
    <row r="28" spans="3:4" ht="12.75">
      <c r="C28" s="270">
        <f>'3 étap'!$C$80</f>
        <v>189.5</v>
      </c>
      <c r="D28" s="273" t="str">
        <f>'3 étap'!$D$80</f>
        <v>GRENADE SUR L'ADOUR</v>
      </c>
    </row>
    <row r="29" ht="12.75">
      <c r="D29" s="275"/>
    </row>
    <row r="30" spans="1:4" ht="12.75">
      <c r="A30" s="227" t="str">
        <f>'4 étap'!$A$4</f>
        <v>4ème Etape</v>
      </c>
      <c r="B30" s="274" t="str">
        <f>'4 étap'!D5</f>
        <v>  GRENADE SUR L'ADOUR (40)     HASPARREN (64)</v>
      </c>
      <c r="C30" s="272"/>
      <c r="D30" s="252" t="str">
        <f>'4 étap'!$A$4</f>
        <v>4ème Etape</v>
      </c>
    </row>
    <row r="31" spans="3:4" ht="12.75">
      <c r="C31" s="273">
        <f>'4 étap'!C8</f>
        <v>0</v>
      </c>
      <c r="D31" s="273" t="str">
        <f>'4 étap'!$D$8</f>
        <v>40 - LANDES</v>
      </c>
    </row>
    <row r="32" spans="3:4" ht="12.75">
      <c r="C32" s="273">
        <f>'4 étap'!C9</f>
        <v>0</v>
      </c>
      <c r="D32" s="273" t="str">
        <f>'4 étap'!$D$9</f>
        <v>GRENADE SUR L'ADOUR</v>
      </c>
    </row>
    <row r="33" spans="3:4" ht="12.75">
      <c r="C33" s="273">
        <f>'4 étap'!C16</f>
        <v>33.5</v>
      </c>
      <c r="D33" s="273" t="str">
        <f>'4 étap'!$D$16</f>
        <v>64 PYRENEES ATLANTIQUES</v>
      </c>
    </row>
    <row r="34" spans="3:4" ht="12.75">
      <c r="C34" s="273">
        <f>'4 étap'!$C$50</f>
        <v>116.5</v>
      </c>
      <c r="D34" s="273" t="str">
        <f>'4 étap'!$D$50</f>
        <v>SAUVETERRE DE BEARN</v>
      </c>
    </row>
    <row r="35" spans="3:4" ht="12.75">
      <c r="C35" s="273">
        <f>'4 étap'!$C$80</f>
        <v>190</v>
      </c>
      <c r="D35" s="273" t="str">
        <f>'4 étap'!$D$80</f>
        <v>HASPARREN</v>
      </c>
    </row>
    <row r="36" ht="12.75">
      <c r="D36" s="275"/>
    </row>
    <row r="37" spans="1:4" ht="12.75">
      <c r="A37" s="227" t="str">
        <f>'5 étap'!$A$4</f>
        <v>5ème Etape</v>
      </c>
      <c r="B37" s="274" t="str">
        <f>'5 étap'!D5</f>
        <v>HASPARREN (64) - ANGAÏS (64)</v>
      </c>
      <c r="C37" s="272"/>
      <c r="D37" s="252" t="str">
        <f>'5 étap'!$A$4</f>
        <v>5ème Etape</v>
      </c>
    </row>
    <row r="38" spans="2:4" ht="12.75">
      <c r="B38" s="274"/>
      <c r="C38" s="273">
        <f>'5 étap'!C8</f>
        <v>0</v>
      </c>
      <c r="D38" s="273" t="str">
        <f>'5 étap'!$D$8</f>
        <v>64 - PYRENEES ATLANTIQUES</v>
      </c>
    </row>
    <row r="39" spans="2:4" ht="12.75">
      <c r="B39" s="274"/>
      <c r="C39" s="270">
        <f>'5 étap'!C9</f>
        <v>0</v>
      </c>
      <c r="D39" s="273" t="str">
        <f>'5 étap'!$D$9</f>
        <v>HASPARREN</v>
      </c>
    </row>
    <row r="40" spans="2:4" ht="12.75">
      <c r="B40" s="274"/>
      <c r="C40" s="270">
        <f>'5 étap'!C50</f>
        <v>115</v>
      </c>
      <c r="D40" s="270" t="str">
        <f>'5 étap'!D50</f>
        <v>MAULEON  LICHARRE</v>
      </c>
    </row>
    <row r="41" spans="2:4" ht="12.75">
      <c r="B41" s="274"/>
      <c r="C41" s="270">
        <f>'5 étap'!C80</f>
        <v>194.5</v>
      </c>
      <c r="D41" s="270" t="str">
        <f>'5 étap'!D80</f>
        <v>ANGAÏS  </v>
      </c>
    </row>
    <row r="42" ht="12.75">
      <c r="D42" s="275"/>
    </row>
    <row r="43" spans="1:4" ht="12.75">
      <c r="A43" s="227" t="str">
        <f>'6 étap'!$A$4</f>
        <v>6ème Etape</v>
      </c>
      <c r="B43" s="274" t="str">
        <f>'6 étap'!D5</f>
        <v>ANGAÏS (64)  LANNEMEZAN (65)</v>
      </c>
      <c r="C43" s="272"/>
      <c r="D43" s="252" t="str">
        <f>'6 étap'!$A$4</f>
        <v>6ème Etape</v>
      </c>
    </row>
    <row r="44" spans="3:4" ht="12.75">
      <c r="C44" s="273">
        <f>'6 étap'!C8</f>
        <v>0</v>
      </c>
      <c r="D44" s="273" t="str">
        <f>'6 étap'!$D$8</f>
        <v>64 - PYRENEES ATLANTIQUES</v>
      </c>
    </row>
    <row r="45" spans="3:4" ht="12.75">
      <c r="C45" s="270">
        <f>'6 étap'!C9</f>
        <v>0</v>
      </c>
      <c r="D45" s="273" t="str">
        <f>'6 étap'!$D$9</f>
        <v>ANGAÏS</v>
      </c>
    </row>
    <row r="46" spans="3:4" ht="12.75">
      <c r="C46" s="270">
        <f>'6 étap'!C15</f>
        <v>29.5</v>
      </c>
      <c r="D46" s="250" t="str">
        <f>'6 étap'!D15</f>
        <v>65 - HAUTES PYRENEES</v>
      </c>
    </row>
    <row r="47" spans="3:4" ht="12.75">
      <c r="C47" s="270">
        <f>'6 étap'!C50</f>
        <v>107</v>
      </c>
      <c r="D47" s="250" t="str">
        <f>'6 étap'!D50</f>
        <v>LA MONGIE (Grand Tourmalet)</v>
      </c>
    </row>
    <row r="48" spans="3:4" ht="12.75">
      <c r="C48" s="270">
        <f>'6 étap'!$C$80</f>
        <v>193</v>
      </c>
      <c r="D48" s="270" t="str">
        <f>'6 étap'!$D$80</f>
        <v>LANNEMEZAN</v>
      </c>
    </row>
    <row r="49" ht="12.75">
      <c r="D49" s="275"/>
    </row>
    <row r="50" spans="1:4" ht="12.75">
      <c r="A50" s="227" t="str">
        <f>'7 étap'!$A$4</f>
        <v>7ème Etape</v>
      </c>
      <c r="B50" s="274" t="str">
        <f>'7 étap'!D5</f>
        <v> LANNEMEZAN (65)   l'Isle JOURDAIN (32)</v>
      </c>
      <c r="C50" s="272"/>
      <c r="D50" s="252" t="str">
        <f>'7 étap'!$A$4</f>
        <v>7ème Etape</v>
      </c>
    </row>
    <row r="51" spans="2:12" s="165" customFormat="1" ht="12.75">
      <c r="B51" s="233"/>
      <c r="C51" s="273">
        <f>'7 étap'!C8</f>
        <v>0</v>
      </c>
      <c r="D51" s="273" t="str">
        <f>'7 étap'!$D$8</f>
        <v>65 - HAUTES PYRENEES</v>
      </c>
      <c r="E51" s="167"/>
      <c r="F51" s="167"/>
      <c r="G51" s="167"/>
      <c r="H51" s="167"/>
      <c r="I51" s="167"/>
      <c r="J51" s="167"/>
      <c r="K51" s="167"/>
      <c r="L51" s="167"/>
    </row>
    <row r="52" spans="2:12" s="165" customFormat="1" ht="12.75">
      <c r="B52" s="233"/>
      <c r="C52" s="273">
        <f>'7 étap'!C9</f>
        <v>0</v>
      </c>
      <c r="D52" s="273" t="str">
        <f>'7 étap'!$D$9</f>
        <v>LANNEMEZAN</v>
      </c>
      <c r="E52" s="167"/>
      <c r="F52" s="167"/>
      <c r="G52" s="167"/>
      <c r="H52" s="167"/>
      <c r="I52" s="167"/>
      <c r="J52" s="167"/>
      <c r="K52" s="167"/>
      <c r="L52" s="167"/>
    </row>
    <row r="53" spans="2:12" s="165" customFormat="1" ht="12.75">
      <c r="B53" s="233"/>
      <c r="C53" s="273">
        <f>'7 étap'!C15</f>
        <v>19</v>
      </c>
      <c r="D53" s="273" t="str">
        <f>'7 étap'!D15</f>
        <v>31 - HAUTE GARONNE</v>
      </c>
      <c r="E53" s="167"/>
      <c r="F53" s="167"/>
      <c r="G53" s="167"/>
      <c r="H53" s="167"/>
      <c r="I53" s="167"/>
      <c r="J53" s="167"/>
      <c r="K53" s="167"/>
      <c r="L53" s="167"/>
    </row>
    <row r="54" spans="2:12" s="165" customFormat="1" ht="12.75">
      <c r="B54" s="233"/>
      <c r="C54" s="273">
        <f>'7 étap'!C17</f>
        <v>22.5</v>
      </c>
      <c r="D54" s="273" t="str">
        <f>'7 étap'!D17</f>
        <v>65 - HAUTES PYRENEES</v>
      </c>
      <c r="E54" s="167"/>
      <c r="F54" s="167"/>
      <c r="G54" s="167"/>
      <c r="H54" s="167"/>
      <c r="I54" s="167"/>
      <c r="J54" s="167"/>
      <c r="K54" s="167"/>
      <c r="L54" s="167"/>
    </row>
    <row r="55" spans="2:12" s="165" customFormat="1" ht="12.75">
      <c r="B55" s="233"/>
      <c r="C55" s="273">
        <f>'7 étap'!C20</f>
        <v>28</v>
      </c>
      <c r="D55" s="273" t="str">
        <f>'7 étap'!D20</f>
        <v>31 - HAUTE GARONNE</v>
      </c>
      <c r="E55" s="167"/>
      <c r="F55" s="167"/>
      <c r="G55" s="167"/>
      <c r="H55" s="167"/>
      <c r="I55" s="167"/>
      <c r="J55" s="167"/>
      <c r="K55" s="167"/>
      <c r="L55" s="167"/>
    </row>
    <row r="56" spans="2:12" s="165" customFormat="1" ht="12.75">
      <c r="B56" s="233"/>
      <c r="C56" s="273">
        <f>'7 étap'!C36</f>
        <v>66</v>
      </c>
      <c r="D56" s="273" t="str">
        <f>'7 étap'!D36</f>
        <v>09 - ARIEGE</v>
      </c>
      <c r="E56" s="167"/>
      <c r="F56" s="167"/>
      <c r="G56" s="167"/>
      <c r="H56" s="167"/>
      <c r="I56" s="167"/>
      <c r="J56" s="167"/>
      <c r="K56" s="167"/>
      <c r="L56" s="167"/>
    </row>
    <row r="57" spans="2:12" s="165" customFormat="1" ht="12.75">
      <c r="B57" s="233"/>
      <c r="C57" s="273">
        <f>'7 étap'!C50</f>
        <v>119</v>
      </c>
      <c r="D57" s="273" t="str">
        <f>'7 étap'!D50</f>
        <v>STE CROIX VOLVESTRE</v>
      </c>
      <c r="E57" s="167"/>
      <c r="F57" s="167"/>
      <c r="G57" s="167"/>
      <c r="H57" s="167"/>
      <c r="I57" s="167"/>
      <c r="J57" s="167"/>
      <c r="K57" s="167"/>
      <c r="L57" s="167"/>
    </row>
    <row r="58" spans="2:12" s="165" customFormat="1" ht="12.75">
      <c r="B58" s="233"/>
      <c r="C58" s="273">
        <f>'7 étap'!C68</f>
        <v>179</v>
      </c>
      <c r="D58" s="273" t="str">
        <f>'7 étap'!D68</f>
        <v>32 - GERS</v>
      </c>
      <c r="E58" s="167"/>
      <c r="F58" s="167"/>
      <c r="G58" s="167"/>
      <c r="H58" s="167"/>
      <c r="I58" s="167"/>
      <c r="J58" s="167"/>
      <c r="K58" s="167"/>
      <c r="L58" s="167"/>
    </row>
    <row r="59" spans="2:12" s="165" customFormat="1" ht="12.75">
      <c r="B59" s="233"/>
      <c r="C59" s="273">
        <f>'7 étap'!C80</f>
        <v>188.5</v>
      </c>
      <c r="D59" s="273" t="str">
        <f>'7 étap'!D80</f>
        <v>L'ISLE JOURDAIN</v>
      </c>
      <c r="E59" s="167"/>
      <c r="F59" s="167"/>
      <c r="G59" s="167"/>
      <c r="H59" s="167"/>
      <c r="I59" s="167"/>
      <c r="J59" s="167"/>
      <c r="K59" s="167"/>
      <c r="L59" s="167"/>
    </row>
    <row r="60" spans="2:12" s="165" customFormat="1" ht="12.75">
      <c r="B60" s="233"/>
      <c r="C60" s="273"/>
      <c r="D60" s="276"/>
      <c r="E60" s="167"/>
      <c r="F60" s="167"/>
      <c r="G60" s="167"/>
      <c r="H60" s="167"/>
      <c r="I60" s="167"/>
      <c r="J60" s="167"/>
      <c r="K60" s="167"/>
      <c r="L60" s="167"/>
    </row>
    <row r="61" spans="1:12" s="165" customFormat="1" ht="12.75">
      <c r="A61" s="227" t="str">
        <f>'8 étap'!$A$4</f>
        <v>8ème Etape</v>
      </c>
      <c r="B61" s="274" t="str">
        <f>'8 étap'!D5</f>
        <v> L'ISLE JOURDAIN (32) -   CAUSSADE (82)</v>
      </c>
      <c r="C61" s="272"/>
      <c r="D61" s="252" t="str">
        <f>'8 étap'!$A$4</f>
        <v>8ème Etape</v>
      </c>
      <c r="E61" s="167"/>
      <c r="F61" s="167"/>
      <c r="G61" s="167"/>
      <c r="H61" s="167"/>
      <c r="I61" s="167"/>
      <c r="J61" s="167"/>
      <c r="K61" s="167"/>
      <c r="L61" s="167"/>
    </row>
    <row r="62" spans="3:13" ht="12.75">
      <c r="C62" s="270">
        <f>'8 étap'!C8</f>
        <v>0</v>
      </c>
      <c r="D62" s="273" t="str">
        <f>'8 étap'!$D$8</f>
        <v>32 - GERS</v>
      </c>
      <c r="G62" s="167"/>
      <c r="H62" s="167"/>
      <c r="I62" s="167"/>
      <c r="J62" s="167"/>
      <c r="K62" s="167"/>
      <c r="L62" s="167"/>
      <c r="M62" s="165"/>
    </row>
    <row r="63" spans="3:13" ht="12.75">
      <c r="C63" s="270">
        <f>'8 étap'!C9</f>
        <v>0</v>
      </c>
      <c r="D63" s="273" t="str">
        <f>'8 étap'!$D$9</f>
        <v>L'ISLE JOURDAIN</v>
      </c>
      <c r="G63" s="167"/>
      <c r="H63" s="167"/>
      <c r="I63" s="167"/>
      <c r="J63" s="167"/>
      <c r="K63" s="167"/>
      <c r="L63" s="167"/>
      <c r="M63" s="165"/>
    </row>
    <row r="64" spans="3:13" ht="12.75">
      <c r="C64" s="270">
        <f>'8 étap'!C12</f>
        <v>15</v>
      </c>
      <c r="D64" s="270" t="str">
        <f>'8 étap'!D12</f>
        <v>31 - HAUTE GARONNE</v>
      </c>
      <c r="G64" s="167"/>
      <c r="H64" s="167"/>
      <c r="I64" s="167"/>
      <c r="J64" s="167"/>
      <c r="K64" s="167"/>
      <c r="L64" s="167"/>
      <c r="M64" s="165"/>
    </row>
    <row r="65" spans="3:13" ht="12.75">
      <c r="C65" s="270">
        <f>'8 étap'!C26</f>
        <v>80.5</v>
      </c>
      <c r="D65" s="270" t="str">
        <f>'8 étap'!D26</f>
        <v>81 - TARN</v>
      </c>
      <c r="G65" s="167"/>
      <c r="H65" s="167"/>
      <c r="I65" s="167"/>
      <c r="J65" s="167"/>
      <c r="K65" s="167"/>
      <c r="L65" s="167"/>
      <c r="M65" s="165"/>
    </row>
    <row r="66" spans="3:13" ht="12.75">
      <c r="C66" s="270">
        <f>'8 étap'!$C$50</f>
        <v>118</v>
      </c>
      <c r="D66" s="270" t="str">
        <f>'8 étap'!$D$50</f>
        <v>GAILLAC</v>
      </c>
      <c r="G66" s="167"/>
      <c r="H66" s="167"/>
      <c r="I66" s="167"/>
      <c r="J66" s="167"/>
      <c r="K66" s="167"/>
      <c r="L66" s="167"/>
      <c r="M66" s="165"/>
    </row>
    <row r="67" spans="3:13" ht="12.75">
      <c r="C67" s="270">
        <f>'8 étap'!C60</f>
        <v>150</v>
      </c>
      <c r="D67" s="270" t="str">
        <f>'8 étap'!D60</f>
        <v>82 - TARN ET GARONNE</v>
      </c>
      <c r="G67" s="167"/>
      <c r="H67" s="167"/>
      <c r="I67" s="167"/>
      <c r="J67" s="167"/>
      <c r="K67" s="167"/>
      <c r="L67" s="167"/>
      <c r="M67" s="165"/>
    </row>
    <row r="68" spans="3:13" ht="12.75">
      <c r="C68" s="270">
        <f>'8 étap'!C62</f>
        <v>156.5</v>
      </c>
      <c r="D68" s="270" t="str">
        <f>'8 étap'!D62</f>
        <v>81 - TARN</v>
      </c>
      <c r="G68" s="167"/>
      <c r="H68" s="167"/>
      <c r="I68" s="167"/>
      <c r="J68" s="167"/>
      <c r="K68" s="167"/>
      <c r="L68" s="167"/>
      <c r="M68" s="165"/>
    </row>
    <row r="69" spans="3:13" ht="12.75">
      <c r="C69" s="270">
        <f>'8 étap'!C64</f>
        <v>168</v>
      </c>
      <c r="D69" s="270" t="str">
        <f>'8 étap'!D64</f>
        <v>82 - TARN ET GARONNE</v>
      </c>
      <c r="G69" s="167"/>
      <c r="H69" s="167"/>
      <c r="I69" s="167"/>
      <c r="J69" s="167"/>
      <c r="K69" s="167"/>
      <c r="L69" s="167"/>
      <c r="M69" s="165"/>
    </row>
    <row r="70" spans="3:13" ht="12.75">
      <c r="C70" s="270">
        <f>'8 étap'!C80</f>
        <v>194</v>
      </c>
      <c r="D70" s="270" t="str">
        <f>'8 étap'!D80</f>
        <v>CAUSSADE</v>
      </c>
      <c r="G70" s="167"/>
      <c r="H70" s="167"/>
      <c r="I70" s="167"/>
      <c r="J70" s="167"/>
      <c r="K70" s="167"/>
      <c r="L70" s="167"/>
      <c r="M70" s="165"/>
    </row>
    <row r="71" spans="4:13" ht="12.75">
      <c r="D71" s="275"/>
      <c r="G71" s="167"/>
      <c r="H71" s="167"/>
      <c r="I71" s="167"/>
      <c r="J71" s="167"/>
      <c r="K71" s="167"/>
      <c r="L71" s="167"/>
      <c r="M71" s="165"/>
    </row>
    <row r="72" spans="1:13" ht="12.75">
      <c r="A72" s="227" t="str">
        <f>'9 étap'!$A$4</f>
        <v>9ème Etape</v>
      </c>
      <c r="B72" s="274" t="str">
        <f>'9 étap'!D5</f>
        <v> CAUSSADE (82) - MUR DE BARREZ (12)</v>
      </c>
      <c r="C72" s="272"/>
      <c r="D72" s="252" t="str">
        <f>'9 étap'!$A$4</f>
        <v>9ème Etape</v>
      </c>
      <c r="G72" s="167"/>
      <c r="H72" s="167"/>
      <c r="I72" s="167"/>
      <c r="J72" s="167"/>
      <c r="K72" s="167"/>
      <c r="L72" s="167"/>
      <c r="M72" s="165"/>
    </row>
    <row r="73" spans="2:13" ht="12.75">
      <c r="B73" s="165"/>
      <c r="C73" s="270">
        <f>'9 étap'!C90</f>
        <v>0</v>
      </c>
      <c r="D73" s="273" t="str">
        <f>'9 étap'!$D$8</f>
        <v>82 - TARN ET GARONNE</v>
      </c>
      <c r="E73" s="167"/>
      <c r="G73" s="167"/>
      <c r="H73" s="167"/>
      <c r="I73" s="167"/>
      <c r="J73" s="167"/>
      <c r="K73" s="167"/>
      <c r="L73" s="167"/>
      <c r="M73" s="165"/>
    </row>
    <row r="74" spans="2:13" ht="12.75">
      <c r="B74" s="165"/>
      <c r="C74" s="270">
        <f>'9 étap'!C9</f>
        <v>0</v>
      </c>
      <c r="D74" s="273" t="str">
        <f>'9 étap'!$D$9</f>
        <v>CAUSSADE</v>
      </c>
      <c r="G74" s="167"/>
      <c r="H74" s="167"/>
      <c r="I74" s="167"/>
      <c r="J74" s="167"/>
      <c r="K74" s="167"/>
      <c r="L74" s="167"/>
      <c r="M74" s="165"/>
    </row>
    <row r="75" spans="2:13" ht="12.75">
      <c r="B75" s="165"/>
      <c r="C75" s="270">
        <f>'9 étap'!C12</f>
        <v>16.5</v>
      </c>
      <c r="D75" s="270" t="str">
        <f>'9 étap'!D12</f>
        <v>46 - LOT</v>
      </c>
      <c r="G75" s="167"/>
      <c r="H75" s="167"/>
      <c r="I75" s="167"/>
      <c r="J75" s="167"/>
      <c r="K75" s="167"/>
      <c r="L75" s="167"/>
      <c r="M75" s="165"/>
    </row>
    <row r="76" spans="2:13" ht="12.75">
      <c r="B76" s="165"/>
      <c r="C76" s="270">
        <f>'9 étap'!C18</f>
        <v>47</v>
      </c>
      <c r="D76" s="270" t="str">
        <f>'9 étap'!D18</f>
        <v>12 - AVEYRON</v>
      </c>
      <c r="G76" s="167"/>
      <c r="H76" s="167"/>
      <c r="I76" s="167"/>
      <c r="J76" s="167"/>
      <c r="K76" s="167"/>
      <c r="L76" s="167"/>
      <c r="M76" s="165"/>
    </row>
    <row r="77" spans="2:13" ht="12.75">
      <c r="B77" s="165"/>
      <c r="C77" s="270">
        <f>'9 étap'!C50</f>
        <v>110.5</v>
      </c>
      <c r="D77" s="270" t="str">
        <f>'9 étap'!D50</f>
        <v>MARCILLAC-VALLON</v>
      </c>
      <c r="G77" s="167"/>
      <c r="H77" s="167"/>
      <c r="I77" s="167"/>
      <c r="J77" s="167"/>
      <c r="K77" s="167"/>
      <c r="L77" s="167"/>
      <c r="M77" s="165"/>
    </row>
    <row r="78" spans="2:13" ht="12.75">
      <c r="B78" s="165"/>
      <c r="C78" s="270">
        <f>'9 étap'!$C$80</f>
        <v>193</v>
      </c>
      <c r="D78" s="270" t="str">
        <f>'9 étap'!$D$80</f>
        <v>MUR DE BARREZ</v>
      </c>
      <c r="G78" s="167"/>
      <c r="H78" s="167"/>
      <c r="I78" s="167"/>
      <c r="J78" s="167"/>
      <c r="K78" s="167"/>
      <c r="L78" s="167"/>
      <c r="M78" s="165"/>
    </row>
    <row r="79" spans="2:13" ht="12.75">
      <c r="B79" s="165"/>
      <c r="D79" s="275"/>
      <c r="G79" s="167"/>
      <c r="H79" s="167"/>
      <c r="I79" s="167"/>
      <c r="J79" s="167"/>
      <c r="K79" s="167"/>
      <c r="L79" s="167"/>
      <c r="M79" s="165"/>
    </row>
    <row r="80" spans="1:13" ht="12.75">
      <c r="A80" s="227" t="str">
        <f>'10 étap'!$A$4</f>
        <v>10ème Etape</v>
      </c>
      <c r="B80" s="274" t="str">
        <f>'10 étap'!D5</f>
        <v> MUR DE BARREZ (12) -   AMBERT (63)</v>
      </c>
      <c r="C80" s="272"/>
      <c r="D80" s="252" t="str">
        <f>'10 étap'!$A$4</f>
        <v>10ème Etape</v>
      </c>
      <c r="G80" s="167"/>
      <c r="H80" s="167"/>
      <c r="I80" s="167"/>
      <c r="J80" s="167"/>
      <c r="K80" s="167"/>
      <c r="L80" s="167"/>
      <c r="M80" s="165"/>
    </row>
    <row r="81" spans="2:13" ht="12.75">
      <c r="B81" s="277"/>
      <c r="C81" s="273">
        <f>'10 étap'!C8</f>
        <v>0</v>
      </c>
      <c r="D81" s="273" t="str">
        <f>'10 étap'!$D$8</f>
        <v>12 - AVEYRON</v>
      </c>
      <c r="G81" s="167"/>
      <c r="H81" s="167"/>
      <c r="I81" s="167"/>
      <c r="J81" s="167"/>
      <c r="K81" s="167"/>
      <c r="L81" s="167"/>
      <c r="M81" s="165"/>
    </row>
    <row r="82" spans="3:13" ht="12.75">
      <c r="C82" s="273">
        <f>'10 étap'!C9</f>
        <v>0</v>
      </c>
      <c r="D82" s="273" t="str">
        <f>'10 étap'!$D$9</f>
        <v>MUR-DE-BARREZ</v>
      </c>
      <c r="G82" s="167"/>
      <c r="H82" s="167"/>
      <c r="I82" s="167"/>
      <c r="J82" s="167"/>
      <c r="K82" s="167"/>
      <c r="L82" s="167"/>
      <c r="M82" s="165"/>
    </row>
    <row r="83" spans="3:13" ht="12.75">
      <c r="C83" s="273">
        <f>'10 étap'!C12</f>
        <v>21</v>
      </c>
      <c r="D83" s="273" t="str">
        <f>'10 étap'!D12</f>
        <v>15 - CANTAL</v>
      </c>
      <c r="G83" s="167"/>
      <c r="H83" s="167"/>
      <c r="I83" s="167"/>
      <c r="J83" s="167"/>
      <c r="K83" s="167"/>
      <c r="L83" s="167"/>
      <c r="M83" s="165"/>
    </row>
    <row r="84" spans="3:13" ht="12.75">
      <c r="C84" s="273">
        <f>'10 étap'!C31</f>
        <v>92.5</v>
      </c>
      <c r="D84" s="273" t="str">
        <f>'10 étap'!D31</f>
        <v>43 - HAUTE LOIRE</v>
      </c>
      <c r="G84" s="167"/>
      <c r="H84" s="167"/>
      <c r="I84" s="167"/>
      <c r="J84" s="167"/>
      <c r="K84" s="167"/>
      <c r="L84" s="167"/>
      <c r="M84" s="165"/>
    </row>
    <row r="85" spans="2:13" ht="12.75">
      <c r="B85" s="278"/>
      <c r="C85" s="273">
        <f>'10 étap'!$C$50</f>
        <v>122</v>
      </c>
      <c r="D85" s="273" t="str">
        <f>'10 étap'!$D$50</f>
        <v>ST GEORGES D'AURAC</v>
      </c>
      <c r="G85" s="167"/>
      <c r="H85" s="167"/>
      <c r="I85" s="167"/>
      <c r="J85" s="167"/>
      <c r="K85" s="167"/>
      <c r="L85" s="167"/>
      <c r="M85" s="165"/>
    </row>
    <row r="86" spans="2:13" ht="12.75">
      <c r="B86" s="278"/>
      <c r="C86" s="273">
        <f>'10 étap'!C60</f>
        <v>157.5</v>
      </c>
      <c r="D86" s="273" t="str">
        <f>'10 étap'!D60</f>
        <v>63 - PUY DE DOME</v>
      </c>
      <c r="G86" s="167"/>
      <c r="H86" s="167"/>
      <c r="I86" s="167"/>
      <c r="J86" s="167"/>
      <c r="K86" s="167"/>
      <c r="L86" s="167"/>
      <c r="M86" s="165"/>
    </row>
    <row r="87" spans="2:13" ht="12.75">
      <c r="B87" s="278"/>
      <c r="C87" s="273">
        <f>'10 étap'!C61</f>
        <v>158</v>
      </c>
      <c r="D87" s="273" t="str">
        <f>'10 étap'!D61</f>
        <v>43 - HAUTE LOIRE</v>
      </c>
      <c r="G87" s="167"/>
      <c r="H87" s="167"/>
      <c r="I87" s="167"/>
      <c r="J87" s="167"/>
      <c r="K87" s="167"/>
      <c r="L87" s="167"/>
      <c r="M87" s="165"/>
    </row>
    <row r="88" spans="2:13" ht="12.75">
      <c r="B88" s="278"/>
      <c r="C88" s="273">
        <f>'10 étap'!C62</f>
        <v>159.5</v>
      </c>
      <c r="D88" s="273" t="str">
        <f>'10 étap'!D62</f>
        <v>63 - PUY DE DOME</v>
      </c>
      <c r="G88" s="167"/>
      <c r="H88" s="167"/>
      <c r="I88" s="167"/>
      <c r="J88" s="167"/>
      <c r="K88" s="167"/>
      <c r="L88" s="167"/>
      <c r="M88" s="165"/>
    </row>
    <row r="89" spans="2:13" ht="12.75">
      <c r="B89" s="278"/>
      <c r="C89" s="273">
        <f>'10 étap'!$C$80</f>
        <v>186.5</v>
      </c>
      <c r="D89" s="273" t="str">
        <f>'10 étap'!$D$80</f>
        <v>AMBERT</v>
      </c>
      <c r="G89" s="167"/>
      <c r="H89" s="167"/>
      <c r="I89" s="167"/>
      <c r="J89" s="167"/>
      <c r="K89" s="167"/>
      <c r="L89" s="167"/>
      <c r="M89" s="165"/>
    </row>
    <row r="90" spans="2:13" ht="12.75">
      <c r="B90" s="278"/>
      <c r="C90" s="272"/>
      <c r="D90" s="252"/>
      <c r="G90" s="167"/>
      <c r="H90" s="167"/>
      <c r="I90" s="167"/>
      <c r="J90" s="167"/>
      <c r="K90" s="167"/>
      <c r="L90" s="167"/>
      <c r="M90" s="165"/>
    </row>
    <row r="91" spans="1:13" ht="12.75">
      <c r="A91" s="227" t="str">
        <f>'11 étap'!$A$4</f>
        <v>11ème Etape</v>
      </c>
      <c r="B91" s="274" t="str">
        <f>'11 étap'!D5</f>
        <v> AMBERT (63) -  BOURBON L'ARCHAMBAULT (03)</v>
      </c>
      <c r="C91" s="272"/>
      <c r="D91" s="252" t="str">
        <f>'11 étap'!$A$4</f>
        <v>11ème Etape</v>
      </c>
      <c r="G91" s="167"/>
      <c r="H91" s="167"/>
      <c r="I91" s="167"/>
      <c r="J91" s="167"/>
      <c r="K91" s="167"/>
      <c r="L91" s="167"/>
      <c r="M91" s="165"/>
    </row>
    <row r="92" spans="2:13" ht="12.75">
      <c r="B92" s="233"/>
      <c r="C92" s="273">
        <f>'11 étap'!C8</f>
        <v>0</v>
      </c>
      <c r="D92" s="273" t="str">
        <f>'11 étap'!$D$8</f>
        <v>63 - PUY DE DOME</v>
      </c>
      <c r="G92" s="167"/>
      <c r="H92" s="167"/>
      <c r="I92" s="167"/>
      <c r="J92" s="167"/>
      <c r="K92" s="167"/>
      <c r="L92" s="167"/>
      <c r="M92" s="165"/>
    </row>
    <row r="93" spans="2:4" ht="12.75">
      <c r="B93" s="233"/>
      <c r="C93" s="273">
        <f>'11 étap'!C9</f>
        <v>0</v>
      </c>
      <c r="D93" s="273" t="str">
        <f>'11 étap'!$D$9</f>
        <v>AMBERT</v>
      </c>
    </row>
    <row r="94" spans="2:4" ht="12.75">
      <c r="B94" s="233"/>
      <c r="C94" s="273">
        <f>'11 étap'!C32</f>
        <v>100.5</v>
      </c>
      <c r="D94" s="273" t="str">
        <f>'11 étap'!D55</f>
        <v>03 - ALLIER</v>
      </c>
    </row>
    <row r="95" spans="2:4" ht="12.75">
      <c r="B95" s="233"/>
      <c r="C95" s="273">
        <f>'11 étap'!C50</f>
        <v>106</v>
      </c>
      <c r="D95" s="276" t="str">
        <f>'11 étap'!D50</f>
        <v>AIGUEPERSE</v>
      </c>
    </row>
    <row r="96" spans="2:4" ht="12.75">
      <c r="B96" s="233"/>
      <c r="C96" s="273">
        <f>'11 étap'!C55</f>
        <v>113.5</v>
      </c>
      <c r="D96" s="276" t="str">
        <f>'11 étap'!D55</f>
        <v>03 - ALLIER</v>
      </c>
    </row>
    <row r="97" spans="2:4" ht="12.75">
      <c r="B97" s="233"/>
      <c r="C97" s="273">
        <f>'11 étap'!C80</f>
        <v>194</v>
      </c>
      <c r="D97" s="273" t="str">
        <f>'11 étap'!D80</f>
        <v>BOURBON L'ARCHAMBAULT</v>
      </c>
    </row>
    <row r="98" spans="2:4" ht="12.75">
      <c r="B98" s="279"/>
      <c r="C98" s="272"/>
      <c r="D98" s="252"/>
    </row>
    <row r="99" spans="1:4" ht="12.75">
      <c r="A99" s="227" t="str">
        <f>'12 étap'!$A$4</f>
        <v>12ème Etape</v>
      </c>
      <c r="B99" s="274" t="str">
        <f>'12 étap'!D5</f>
        <v>BOURBON L'ARCHAMBAULT (03) - ROMORANTIN LANTHENAY (41)</v>
      </c>
      <c r="C99" s="272"/>
      <c r="D99" s="252" t="str">
        <f>'12 étap'!$A$4</f>
        <v>12ème Etape</v>
      </c>
    </row>
    <row r="100" spans="3:4" ht="12.75">
      <c r="C100" s="273">
        <f>'12 étap'!C8</f>
        <v>0</v>
      </c>
      <c r="D100" s="273" t="str">
        <f>'12 étap'!$D$8</f>
        <v>03 - ALLIER</v>
      </c>
    </row>
    <row r="101" spans="3:4" ht="12.75">
      <c r="C101" s="273">
        <f>'12 étap'!C9</f>
        <v>0</v>
      </c>
      <c r="D101" s="273" t="str">
        <f>'12 étap'!$D$9</f>
        <v>BOURBON L'ARCHAMBAULT</v>
      </c>
    </row>
    <row r="102" spans="3:4" ht="12.75">
      <c r="C102" s="273">
        <f>'12 étap'!C17</f>
        <v>39</v>
      </c>
      <c r="D102" s="273" t="str">
        <f>'12 étap'!D17</f>
        <v>18 - CHER</v>
      </c>
    </row>
    <row r="103" spans="3:4" ht="12.75">
      <c r="C103" s="273">
        <f>'12 étap'!C33</f>
        <v>106.5</v>
      </c>
      <c r="D103" s="273" t="str">
        <f>'12 étap'!D33</f>
        <v>36 - INDRE</v>
      </c>
    </row>
    <row r="104" spans="3:4" ht="12.75">
      <c r="C104" s="273">
        <f>'12 étap'!C50</f>
        <v>112.5</v>
      </c>
      <c r="D104" s="273" t="str">
        <f>'12 étap'!D50</f>
        <v>ISSOUDUN</v>
      </c>
    </row>
    <row r="105" spans="3:4" ht="12.75">
      <c r="C105" s="273">
        <f>'12 étap'!C58</f>
        <v>142</v>
      </c>
      <c r="D105" s="273" t="str">
        <f>'12 étap'!D58</f>
        <v>18 - CHER</v>
      </c>
    </row>
    <row r="106" spans="3:4" ht="12.75">
      <c r="C106" s="273">
        <f>'12 étap'!C63</f>
        <v>159.5</v>
      </c>
      <c r="D106" s="273" t="str">
        <f>'12 étap'!D63</f>
        <v>41 - LOIR ET CHER</v>
      </c>
    </row>
    <row r="107" spans="3:4" ht="12.75">
      <c r="C107" s="273">
        <f>'12 étap'!C80</f>
        <v>188.5</v>
      </c>
      <c r="D107" s="273" t="str">
        <f>'12 étap'!D80</f>
        <v>ROMORANTIN LANTHENAY</v>
      </c>
    </row>
    <row r="108" spans="3:4" ht="12.75">
      <c r="C108" s="272"/>
      <c r="D108" s="252"/>
    </row>
    <row r="109" spans="1:4" ht="12.75">
      <c r="A109" s="227" t="str">
        <f>'13 étap'!$A$4</f>
        <v>13ème Etape</v>
      </c>
      <c r="B109" s="274" t="str">
        <f>'13 étap'!D5</f>
        <v>ROMORANTIN LANTHENAY (41) - LAVARE (72)</v>
      </c>
      <c r="C109" s="272"/>
      <c r="D109" s="252" t="str">
        <f>'13 étap'!$A$4</f>
        <v>13ème Etape</v>
      </c>
    </row>
    <row r="110" spans="2:4" ht="12.75">
      <c r="B110" s="280"/>
      <c r="C110" s="273">
        <f>'13 étap'!C8</f>
        <v>0</v>
      </c>
      <c r="D110" s="273" t="str">
        <f>'13 étap'!$D$8</f>
        <v>41 - LOIR ET CHER</v>
      </c>
    </row>
    <row r="111" spans="2:4" ht="12.75">
      <c r="B111" s="280"/>
      <c r="C111" s="273">
        <f>'13 étap'!C9</f>
        <v>0</v>
      </c>
      <c r="D111" s="273" t="str">
        <f>'13 étap'!$D$9</f>
        <v>ROMORANTIN LANTHENAY</v>
      </c>
    </row>
    <row r="112" spans="2:4" ht="12.75">
      <c r="B112" s="280"/>
      <c r="C112" s="273">
        <f>'13 étap'!C50</f>
        <v>116</v>
      </c>
      <c r="D112" s="273" t="str">
        <f>'13 étap'!D50</f>
        <v>MONTOIRE sur le Loir</v>
      </c>
    </row>
    <row r="113" spans="2:4" ht="12.75">
      <c r="B113" s="280"/>
      <c r="C113" s="273">
        <f>'13 étap'!C62</f>
        <v>180.5</v>
      </c>
      <c r="D113" s="273" t="str">
        <f>'13 étap'!D62</f>
        <v>72 - SARTHE</v>
      </c>
    </row>
    <row r="114" spans="2:4" ht="12.75">
      <c r="B114" s="280"/>
      <c r="C114" s="273">
        <f>'13 étap'!C80</f>
        <v>193</v>
      </c>
      <c r="D114" s="273" t="str">
        <f>'13 étap'!D80</f>
        <v>LAVARE</v>
      </c>
    </row>
    <row r="115" spans="3:4" ht="12.75">
      <c r="C115" s="272"/>
      <c r="D115" s="252"/>
    </row>
    <row r="116" spans="1:12" s="268" customFormat="1" ht="12.75">
      <c r="A116" s="227" t="str">
        <f>'14 étap'!$A$4</f>
        <v>14ème Etape</v>
      </c>
      <c r="B116" s="274" t="str">
        <f>'14 étap'!D5</f>
        <v> LAVARE (72) - BERNAY (27)</v>
      </c>
      <c r="C116" s="272"/>
      <c r="D116" s="252" t="str">
        <f>'14 étap'!$A$4</f>
        <v>14ème Etape</v>
      </c>
      <c r="E116" s="302"/>
      <c r="F116" s="302"/>
      <c r="G116" s="302"/>
      <c r="H116" s="302"/>
      <c r="I116" s="302"/>
      <c r="J116" s="302"/>
      <c r="K116" s="302"/>
      <c r="L116" s="302"/>
    </row>
    <row r="117" spans="3:4" ht="12.75">
      <c r="C117" s="273">
        <f>'14 étap'!C8</f>
        <v>0</v>
      </c>
      <c r="D117" s="273" t="str">
        <f>'14 étap'!$D$8</f>
        <v>72 - SARTHE</v>
      </c>
    </row>
    <row r="118" spans="3:4" ht="12.75">
      <c r="C118" s="270">
        <f>'14 étap'!C9</f>
        <v>0</v>
      </c>
      <c r="D118" s="273" t="str">
        <f>'14 étap'!$D$9</f>
        <v>LAVARE</v>
      </c>
    </row>
    <row r="119" spans="3:4" ht="12.75">
      <c r="C119" s="275">
        <f>'14 étap'!C14</f>
        <v>22</v>
      </c>
      <c r="D119" s="275" t="str">
        <f>'14 étap'!D14</f>
        <v>61 - ORNE</v>
      </c>
    </row>
    <row r="120" spans="3:4" ht="12.75">
      <c r="C120" s="270">
        <f>'14 étap'!$C$50</f>
        <v>88</v>
      </c>
      <c r="D120" s="270" t="str">
        <f>'14 étap'!$D$50</f>
        <v>MOULINS-LA-MARCHE</v>
      </c>
    </row>
    <row r="121" spans="3:4" ht="12.75">
      <c r="C121" s="275">
        <f>'14 étap'!C62</f>
        <v>121</v>
      </c>
      <c r="D121" s="275" t="str">
        <f>'14 étap'!D62</f>
        <v>27 - EURE</v>
      </c>
    </row>
    <row r="122" spans="3:4" ht="12.75">
      <c r="C122" s="275">
        <f>'14 étap'!C80</f>
        <v>152</v>
      </c>
      <c r="D122" s="275" t="str">
        <f>'14 étap'!D80</f>
        <v>BERNAY</v>
      </c>
    </row>
    <row r="128" spans="3:4" ht="12.75">
      <c r="C128" s="272"/>
      <c r="D128" s="252" t="s">
        <v>5</v>
      </c>
    </row>
    <row r="129" spans="3:4" ht="12.75">
      <c r="C129" s="273">
        <v>0</v>
      </c>
      <c r="D129" s="273" t="s">
        <v>22</v>
      </c>
    </row>
    <row r="130" spans="3:4" ht="12.75">
      <c r="C130" s="273">
        <v>0</v>
      </c>
      <c r="D130" s="273" t="s">
        <v>25</v>
      </c>
    </row>
    <row r="131" spans="3:4" ht="12.75">
      <c r="C131" s="273">
        <v>128.5</v>
      </c>
      <c r="D131" s="273" t="s">
        <v>56</v>
      </c>
    </row>
    <row r="132" spans="3:4" ht="12.75">
      <c r="C132" s="273">
        <v>46</v>
      </c>
      <c r="D132" s="273" t="s">
        <v>37</v>
      </c>
    </row>
    <row r="133" spans="3:4" ht="12.75">
      <c r="C133" s="273"/>
      <c r="D133" s="273"/>
    </row>
    <row r="134" spans="3:4" ht="12.75">
      <c r="C134" s="272"/>
      <c r="D134" s="252" t="s">
        <v>82</v>
      </c>
    </row>
    <row r="135" spans="3:4" ht="12.75">
      <c r="C135" s="273">
        <v>71.5</v>
      </c>
      <c r="D135" s="273" t="s">
        <v>119</v>
      </c>
    </row>
    <row r="136" spans="3:4" ht="12.75">
      <c r="C136" s="273">
        <v>75</v>
      </c>
      <c r="D136" s="273" t="s">
        <v>101</v>
      </c>
    </row>
    <row r="137" spans="3:4" ht="12.75">
      <c r="C137" s="273">
        <v>147.5</v>
      </c>
      <c r="D137" s="273" t="s">
        <v>153</v>
      </c>
    </row>
    <row r="138" spans="3:4" ht="12.75">
      <c r="C138" s="273">
        <v>0</v>
      </c>
      <c r="D138" s="273" t="s">
        <v>56</v>
      </c>
    </row>
    <row r="139" ht="12.75">
      <c r="D139" s="275"/>
    </row>
    <row r="140" spans="3:4" ht="12.75">
      <c r="C140" s="272"/>
      <c r="D140" s="252" t="s">
        <v>167</v>
      </c>
    </row>
    <row r="141" spans="3:4" ht="12.75">
      <c r="C141" s="273">
        <v>0</v>
      </c>
      <c r="D141" s="273" t="s">
        <v>153</v>
      </c>
    </row>
    <row r="142" spans="3:4" ht="12.75">
      <c r="C142" s="273">
        <v>130</v>
      </c>
      <c r="D142" s="273" t="s">
        <v>213</v>
      </c>
    </row>
    <row r="143" spans="3:4" ht="12.75">
      <c r="C143" s="273">
        <v>57</v>
      </c>
      <c r="D143" s="273" t="s">
        <v>190</v>
      </c>
    </row>
    <row r="144" ht="12.75">
      <c r="D144" s="275"/>
    </row>
    <row r="145" spans="3:4" ht="12.75">
      <c r="C145" s="272"/>
      <c r="D145" s="252" t="s">
        <v>229</v>
      </c>
    </row>
    <row r="146" spans="3:4" ht="12.75">
      <c r="C146" s="273">
        <v>0</v>
      </c>
      <c r="D146" s="273" t="s">
        <v>213</v>
      </c>
    </row>
    <row r="147" spans="3:4" ht="12.75">
      <c r="C147" s="273">
        <v>33.5</v>
      </c>
      <c r="D147" s="273" t="s">
        <v>288</v>
      </c>
    </row>
    <row r="148" ht="12.75">
      <c r="D148" s="275"/>
    </row>
    <row r="149" spans="3:4" ht="12.75">
      <c r="C149" s="272"/>
      <c r="D149" s="252" t="s">
        <v>286</v>
      </c>
    </row>
    <row r="150" spans="3:4" ht="12.75">
      <c r="C150" s="273">
        <v>0</v>
      </c>
      <c r="D150" s="273" t="s">
        <v>288</v>
      </c>
    </row>
    <row r="151" ht="12.75">
      <c r="D151" s="275"/>
    </row>
    <row r="152" spans="3:4" ht="12.75">
      <c r="C152" s="272"/>
      <c r="D152" s="252" t="s">
        <v>350</v>
      </c>
    </row>
    <row r="153" spans="3:4" ht="12.75">
      <c r="C153" s="273">
        <v>0</v>
      </c>
      <c r="D153" s="273" t="s">
        <v>288</v>
      </c>
    </row>
    <row r="154" spans="3:4" ht="12.75">
      <c r="C154" s="270">
        <v>32</v>
      </c>
      <c r="D154" s="250" t="s">
        <v>359</v>
      </c>
    </row>
    <row r="155" ht="12.75">
      <c r="D155" s="275"/>
    </row>
    <row r="156" spans="3:4" ht="12.75">
      <c r="C156" s="272"/>
      <c r="D156" s="252" t="s">
        <v>415</v>
      </c>
    </row>
    <row r="157" spans="3:4" ht="12.75">
      <c r="C157" s="273">
        <v>66</v>
      </c>
      <c r="D157" s="273" t="s">
        <v>443</v>
      </c>
    </row>
    <row r="158" spans="3:4" ht="12.75">
      <c r="C158" s="273">
        <v>19</v>
      </c>
      <c r="D158" s="273" t="s">
        <v>420</v>
      </c>
    </row>
    <row r="159" spans="3:4" ht="12.75">
      <c r="C159" s="273">
        <v>179</v>
      </c>
      <c r="D159" s="273" t="s">
        <v>481</v>
      </c>
    </row>
    <row r="160" spans="3:4" ht="12.75">
      <c r="C160" s="273">
        <v>22.5</v>
      </c>
      <c r="D160" s="273" t="s">
        <v>359</v>
      </c>
    </row>
    <row r="161" spans="3:4" ht="12.75">
      <c r="C161" s="273"/>
      <c r="D161" s="276"/>
    </row>
    <row r="162" spans="3:4" ht="12.75">
      <c r="C162" s="272"/>
      <c r="D162" s="252" t="s">
        <v>486</v>
      </c>
    </row>
    <row r="163" spans="3:4" ht="12.75">
      <c r="C163" s="270">
        <v>15</v>
      </c>
      <c r="D163" s="270" t="s">
        <v>420</v>
      </c>
    </row>
    <row r="164" spans="3:4" ht="12.75">
      <c r="C164" s="270">
        <v>0</v>
      </c>
      <c r="D164" s="273" t="s">
        <v>481</v>
      </c>
    </row>
    <row r="165" spans="3:4" ht="12.75">
      <c r="C165" s="270">
        <v>80.5</v>
      </c>
      <c r="D165" s="270" t="s">
        <v>509</v>
      </c>
    </row>
    <row r="166" spans="3:4" ht="12.75">
      <c r="C166" s="270">
        <v>163.5</v>
      </c>
      <c r="D166" s="270" t="s">
        <v>529</v>
      </c>
    </row>
    <row r="167" ht="12.75">
      <c r="D167" s="275"/>
    </row>
    <row r="168" spans="3:4" ht="12.75">
      <c r="C168" s="272"/>
      <c r="D168" s="252" t="s">
        <v>536</v>
      </c>
    </row>
    <row r="169" spans="3:4" ht="12.75">
      <c r="C169" s="270">
        <v>47</v>
      </c>
      <c r="D169" s="270" t="s">
        <v>547</v>
      </c>
    </row>
    <row r="170" spans="3:4" ht="12.75">
      <c r="C170" s="270">
        <v>16.5</v>
      </c>
      <c r="D170" s="270" t="s">
        <v>539</v>
      </c>
    </row>
    <row r="171" spans="3:4" ht="12.75">
      <c r="C171" s="270">
        <v>0</v>
      </c>
      <c r="D171" s="273" t="s">
        <v>529</v>
      </c>
    </row>
    <row r="172" ht="12.75">
      <c r="D172" s="275"/>
    </row>
    <row r="173" spans="3:4" ht="12.75">
      <c r="C173" s="272"/>
      <c r="D173" s="252" t="s">
        <v>588</v>
      </c>
    </row>
    <row r="174" spans="3:4" ht="12.75">
      <c r="C174" s="273">
        <v>0</v>
      </c>
      <c r="D174" s="273" t="s">
        <v>547</v>
      </c>
    </row>
    <row r="175" spans="3:4" ht="12.75">
      <c r="C175" s="273">
        <v>21</v>
      </c>
      <c r="D175" s="273" t="s">
        <v>595</v>
      </c>
    </row>
    <row r="176" spans="3:4" ht="12.75">
      <c r="C176" s="273">
        <v>92.5</v>
      </c>
      <c r="D176" s="273" t="s">
        <v>617</v>
      </c>
    </row>
    <row r="177" spans="3:4" ht="12.75">
      <c r="C177" s="273">
        <v>159.5</v>
      </c>
      <c r="D177" s="273" t="s">
        <v>640</v>
      </c>
    </row>
    <row r="178" spans="3:4" ht="12.75">
      <c r="C178" s="272"/>
      <c r="D178" s="252"/>
    </row>
    <row r="179" spans="3:4" ht="12.75">
      <c r="C179" s="272"/>
      <c r="D179" s="252" t="s">
        <v>647</v>
      </c>
    </row>
    <row r="180" spans="3:4" ht="12.75">
      <c r="C180" s="273">
        <v>113.5</v>
      </c>
      <c r="D180" s="273" t="s">
        <v>684</v>
      </c>
    </row>
    <row r="181" spans="3:4" ht="12.75">
      <c r="C181" s="273">
        <v>0</v>
      </c>
      <c r="D181" s="273" t="s">
        <v>640</v>
      </c>
    </row>
    <row r="182" spans="3:4" ht="12.75">
      <c r="C182" s="272"/>
      <c r="D182" s="252"/>
    </row>
    <row r="183" spans="3:4" ht="12.75">
      <c r="C183" s="272"/>
      <c r="D183" s="252" t="s">
        <v>711</v>
      </c>
    </row>
    <row r="184" spans="3:4" ht="12.75">
      <c r="C184" s="273">
        <v>0</v>
      </c>
      <c r="D184" s="273" t="s">
        <v>684</v>
      </c>
    </row>
    <row r="185" spans="3:4" ht="12.75">
      <c r="C185" s="273">
        <v>142</v>
      </c>
      <c r="D185" s="273" t="s">
        <v>722</v>
      </c>
    </row>
    <row r="186" spans="3:4" ht="12.75">
      <c r="C186" s="273">
        <v>106.5</v>
      </c>
      <c r="D186" s="273" t="s">
        <v>22</v>
      </c>
    </row>
    <row r="187" spans="3:4" ht="12.75">
      <c r="C187" s="273">
        <v>159.5</v>
      </c>
      <c r="D187" s="273" t="s">
        <v>756</v>
      </c>
    </row>
    <row r="188" spans="3:4" ht="12.75">
      <c r="C188" s="272"/>
      <c r="D188" s="252"/>
    </row>
    <row r="189" spans="3:4" ht="12.75">
      <c r="C189" s="272"/>
      <c r="D189" s="252" t="s">
        <v>764</v>
      </c>
    </row>
    <row r="190" spans="3:4" ht="12.75">
      <c r="C190" s="273">
        <v>0</v>
      </c>
      <c r="D190" s="273" t="s">
        <v>756</v>
      </c>
    </row>
    <row r="191" spans="3:4" ht="12.75">
      <c r="C191" s="273">
        <v>180.5</v>
      </c>
      <c r="D191" s="273" t="s">
        <v>803</v>
      </c>
    </row>
    <row r="192" spans="3:4" ht="12.75">
      <c r="C192" s="272"/>
      <c r="D192" s="252"/>
    </row>
    <row r="193" spans="3:4" ht="12.75">
      <c r="C193" s="272"/>
      <c r="D193" s="252" t="s">
        <v>807</v>
      </c>
    </row>
    <row r="194" spans="3:4" ht="12.75">
      <c r="C194" s="275">
        <v>121</v>
      </c>
      <c r="D194" s="275" t="s">
        <v>853</v>
      </c>
    </row>
    <row r="195" spans="3:4" ht="12.75">
      <c r="C195" s="275">
        <v>22</v>
      </c>
      <c r="D195" s="275" t="s">
        <v>815</v>
      </c>
    </row>
    <row r="196" spans="3:4" ht="12.75">
      <c r="C196" s="273">
        <v>0</v>
      </c>
      <c r="D196" s="273" t="s">
        <v>803</v>
      </c>
    </row>
    <row r="197" ht="12.75">
      <c r="D197" s="265"/>
    </row>
    <row r="198" ht="12.75">
      <c r="D198" s="265"/>
    </row>
    <row r="199" ht="13.5" thickBot="1"/>
    <row r="200" spans="3:12" ht="14.25" thickBot="1" thickTop="1">
      <c r="C200" s="270" t="s">
        <v>871</v>
      </c>
      <c r="D200" s="265" t="s">
        <v>895</v>
      </c>
      <c r="E200" s="345" t="s">
        <v>1019</v>
      </c>
      <c r="F200" s="346"/>
      <c r="G200" s="347"/>
      <c r="H200" s="348" t="s">
        <v>1020</v>
      </c>
      <c r="I200" s="349"/>
      <c r="J200" s="349"/>
      <c r="K200" s="349"/>
      <c r="L200" s="350"/>
    </row>
    <row r="201" spans="3:4" ht="14.25" thickBot="1" thickTop="1">
      <c r="C201" s="252"/>
      <c r="D201" s="265"/>
    </row>
    <row r="202" spans="2:12" ht="13.5" thickTop="1">
      <c r="B202" s="250">
        <v>1</v>
      </c>
      <c r="C202" s="167" t="s">
        <v>896</v>
      </c>
      <c r="D202" s="273" t="s">
        <v>897</v>
      </c>
      <c r="E202" s="300">
        <v>11</v>
      </c>
      <c r="F202" s="304">
        <v>12</v>
      </c>
      <c r="G202" s="304"/>
      <c r="H202" s="304" t="s">
        <v>1022</v>
      </c>
      <c r="I202" s="304" t="s">
        <v>1023</v>
      </c>
      <c r="J202" s="304" t="s">
        <v>1024</v>
      </c>
      <c r="K202" s="304"/>
      <c r="L202" s="306"/>
    </row>
    <row r="203" spans="2:12" ht="12.75">
      <c r="B203" s="250">
        <v>2</v>
      </c>
      <c r="C203" s="167" t="s">
        <v>898</v>
      </c>
      <c r="D203" s="273" t="s">
        <v>899</v>
      </c>
      <c r="E203" s="301">
        <v>7</v>
      </c>
      <c r="H203" s="281" t="s">
        <v>1025</v>
      </c>
      <c r="I203" s="281" t="s">
        <v>1026</v>
      </c>
      <c r="L203" s="307"/>
    </row>
    <row r="204" spans="2:12" ht="12.75">
      <c r="B204" s="250">
        <v>3</v>
      </c>
      <c r="C204" s="281">
        <v>12</v>
      </c>
      <c r="D204" s="273" t="s">
        <v>900</v>
      </c>
      <c r="E204" s="301">
        <v>9</v>
      </c>
      <c r="F204" s="281">
        <v>10</v>
      </c>
      <c r="H204" s="281" t="s">
        <v>1027</v>
      </c>
      <c r="I204" s="281" t="s">
        <v>1028</v>
      </c>
      <c r="J204" s="281" t="s">
        <v>1029</v>
      </c>
      <c r="K204" s="282" t="s">
        <v>1030</v>
      </c>
      <c r="L204" s="307"/>
    </row>
    <row r="205" spans="2:12" ht="12.75">
      <c r="B205" s="250">
        <v>4</v>
      </c>
      <c r="C205" s="281">
        <v>15</v>
      </c>
      <c r="D205" s="273" t="s">
        <v>901</v>
      </c>
      <c r="E205" s="301">
        <v>10</v>
      </c>
      <c r="H205" s="282" t="s">
        <v>1030</v>
      </c>
      <c r="I205" s="282" t="s">
        <v>1031</v>
      </c>
      <c r="J205" s="281" t="s">
        <v>1032</v>
      </c>
      <c r="L205" s="307"/>
    </row>
    <row r="206" spans="2:12" ht="12.75">
      <c r="B206" s="250">
        <v>5</v>
      </c>
      <c r="C206" s="281">
        <v>16</v>
      </c>
      <c r="D206" s="273" t="s">
        <v>902</v>
      </c>
      <c r="E206" s="301">
        <v>2</v>
      </c>
      <c r="H206" s="282" t="s">
        <v>1033</v>
      </c>
      <c r="L206" s="307"/>
    </row>
    <row r="207" spans="2:12" ht="12.75">
      <c r="B207" s="250">
        <v>6</v>
      </c>
      <c r="C207" s="282">
        <v>17</v>
      </c>
      <c r="D207" s="273" t="s">
        <v>903</v>
      </c>
      <c r="E207" s="301">
        <v>2</v>
      </c>
      <c r="H207" s="282" t="s">
        <v>1034</v>
      </c>
      <c r="I207" s="282" t="s">
        <v>1033</v>
      </c>
      <c r="J207" s="282" t="s">
        <v>1035</v>
      </c>
      <c r="K207" s="282"/>
      <c r="L207" s="307"/>
    </row>
    <row r="208" spans="2:12" ht="12.75">
      <c r="B208" s="250">
        <v>7</v>
      </c>
      <c r="C208" s="282">
        <v>18</v>
      </c>
      <c r="D208" s="273" t="s">
        <v>904</v>
      </c>
      <c r="E208" s="301">
        <v>12</v>
      </c>
      <c r="H208" s="282" t="s">
        <v>1024</v>
      </c>
      <c r="I208" s="282" t="s">
        <v>1036</v>
      </c>
      <c r="J208" s="282" t="s">
        <v>1037</v>
      </c>
      <c r="K208" s="282"/>
      <c r="L208" s="307"/>
    </row>
    <row r="209" spans="2:12" ht="12.75">
      <c r="B209" s="250">
        <v>8</v>
      </c>
      <c r="C209" s="282">
        <v>27</v>
      </c>
      <c r="D209" s="276" t="s">
        <v>905</v>
      </c>
      <c r="E209" s="301">
        <v>14</v>
      </c>
      <c r="H209" s="282" t="s">
        <v>1038</v>
      </c>
      <c r="I209" s="309" t="s">
        <v>1039</v>
      </c>
      <c r="L209" s="307"/>
    </row>
    <row r="210" spans="2:12" ht="12.75">
      <c r="B210" s="250">
        <v>9</v>
      </c>
      <c r="C210" s="282">
        <v>31</v>
      </c>
      <c r="D210" s="273" t="s">
        <v>906</v>
      </c>
      <c r="E210" s="301">
        <v>7</v>
      </c>
      <c r="F210" s="281">
        <v>8</v>
      </c>
      <c r="H210" s="281" t="s">
        <v>1025</v>
      </c>
      <c r="I210" s="282" t="s">
        <v>1040</v>
      </c>
      <c r="J210" s="282" t="s">
        <v>1041</v>
      </c>
      <c r="L210" s="307"/>
    </row>
    <row r="211" spans="2:12" ht="12.75">
      <c r="B211" s="250">
        <v>10</v>
      </c>
      <c r="C211" s="282">
        <v>32</v>
      </c>
      <c r="D211" s="273" t="s">
        <v>907</v>
      </c>
      <c r="E211" s="301">
        <v>7</v>
      </c>
      <c r="F211" s="281">
        <v>8</v>
      </c>
      <c r="H211" s="282" t="s">
        <v>1040</v>
      </c>
      <c r="I211" s="282" t="s">
        <v>1041</v>
      </c>
      <c r="L211" s="307"/>
    </row>
    <row r="212" spans="2:12" ht="12.75">
      <c r="B212" s="250">
        <v>11</v>
      </c>
      <c r="C212" s="282">
        <v>33</v>
      </c>
      <c r="D212" s="273" t="s">
        <v>908</v>
      </c>
      <c r="E212" s="301">
        <v>2</v>
      </c>
      <c r="F212" s="281">
        <v>3</v>
      </c>
      <c r="H212" s="281" t="s">
        <v>1035</v>
      </c>
      <c r="I212" s="281" t="s">
        <v>1059</v>
      </c>
      <c r="L212" s="307"/>
    </row>
    <row r="213" spans="2:12" ht="12.75">
      <c r="B213" s="250">
        <v>12</v>
      </c>
      <c r="C213" s="282">
        <v>36</v>
      </c>
      <c r="D213" s="273" t="s">
        <v>909</v>
      </c>
      <c r="E213" s="301" t="s">
        <v>1021</v>
      </c>
      <c r="F213" s="281">
        <v>1</v>
      </c>
      <c r="G213" s="281">
        <v>12</v>
      </c>
      <c r="H213" s="309" t="s">
        <v>1042</v>
      </c>
      <c r="I213" s="282" t="s">
        <v>1043</v>
      </c>
      <c r="J213" s="281" t="s">
        <v>1037</v>
      </c>
      <c r="L213" s="307"/>
    </row>
    <row r="214" spans="2:12" ht="12.75">
      <c r="B214" s="250">
        <v>13</v>
      </c>
      <c r="C214" s="282">
        <v>37</v>
      </c>
      <c r="D214" s="273" t="s">
        <v>910</v>
      </c>
      <c r="E214" s="301">
        <v>1</v>
      </c>
      <c r="H214" s="282" t="s">
        <v>1043</v>
      </c>
      <c r="L214" s="307"/>
    </row>
    <row r="215" spans="2:12" ht="12.75">
      <c r="B215" s="250">
        <v>14</v>
      </c>
      <c r="C215" s="282">
        <v>40</v>
      </c>
      <c r="D215" s="273" t="s">
        <v>911</v>
      </c>
      <c r="E215" s="301">
        <v>3</v>
      </c>
      <c r="F215" s="282">
        <v>4</v>
      </c>
      <c r="H215" s="282" t="s">
        <v>1044</v>
      </c>
      <c r="I215" s="282" t="s">
        <v>1045</v>
      </c>
      <c r="L215" s="307"/>
    </row>
    <row r="216" spans="2:12" ht="12.75">
      <c r="B216" s="250">
        <v>15</v>
      </c>
      <c r="C216" s="282">
        <v>41</v>
      </c>
      <c r="D216" s="273" t="s">
        <v>912</v>
      </c>
      <c r="E216" s="301">
        <v>12</v>
      </c>
      <c r="F216" s="282">
        <v>13</v>
      </c>
      <c r="H216" s="282" t="s">
        <v>1037</v>
      </c>
      <c r="I216" s="282" t="s">
        <v>1046</v>
      </c>
      <c r="J216" s="281" t="s">
        <v>1047</v>
      </c>
      <c r="K216" s="282" t="s">
        <v>1048</v>
      </c>
      <c r="L216" s="307"/>
    </row>
    <row r="217" spans="2:12" ht="12.75">
      <c r="B217" s="250">
        <v>16</v>
      </c>
      <c r="C217" s="282">
        <v>43</v>
      </c>
      <c r="D217" s="273" t="s">
        <v>913</v>
      </c>
      <c r="E217" s="301">
        <v>10</v>
      </c>
      <c r="H217" s="282" t="s">
        <v>1049</v>
      </c>
      <c r="L217" s="307"/>
    </row>
    <row r="218" spans="2:12" ht="12.75">
      <c r="B218" s="250">
        <v>17</v>
      </c>
      <c r="C218" s="282">
        <v>46</v>
      </c>
      <c r="D218" s="273" t="s">
        <v>914</v>
      </c>
      <c r="E218" s="301">
        <v>9</v>
      </c>
      <c r="H218" s="282" t="s">
        <v>1027</v>
      </c>
      <c r="L218" s="307"/>
    </row>
    <row r="219" spans="2:12" ht="12.75">
      <c r="B219" s="250">
        <v>18</v>
      </c>
      <c r="C219" s="282">
        <v>47</v>
      </c>
      <c r="D219" s="273" t="s">
        <v>915</v>
      </c>
      <c r="E219" s="301">
        <v>3</v>
      </c>
      <c r="H219" s="282" t="s">
        <v>1059</v>
      </c>
      <c r="I219" s="281" t="s">
        <v>1064</v>
      </c>
      <c r="L219" s="307"/>
    </row>
    <row r="220" spans="2:12" ht="12.75">
      <c r="B220" s="250">
        <v>19</v>
      </c>
      <c r="C220" s="282">
        <v>61</v>
      </c>
      <c r="D220" s="276" t="s">
        <v>916</v>
      </c>
      <c r="E220" s="301">
        <v>14</v>
      </c>
      <c r="H220" s="282" t="s">
        <v>1050</v>
      </c>
      <c r="I220" s="282" t="s">
        <v>1051</v>
      </c>
      <c r="J220" s="281" t="s">
        <v>1038</v>
      </c>
      <c r="L220" s="307"/>
    </row>
    <row r="221" spans="2:12" ht="12.75">
      <c r="B221" s="250">
        <v>20</v>
      </c>
      <c r="C221" s="282">
        <v>63</v>
      </c>
      <c r="D221" s="273" t="s">
        <v>917</v>
      </c>
      <c r="E221" s="301">
        <v>10</v>
      </c>
      <c r="F221" s="281">
        <v>11</v>
      </c>
      <c r="H221" s="281" t="s">
        <v>1049</v>
      </c>
      <c r="I221" s="281" t="s">
        <v>1060</v>
      </c>
      <c r="J221" s="281" t="s">
        <v>1022</v>
      </c>
      <c r="L221" s="307"/>
    </row>
    <row r="222" spans="2:12" ht="12.75">
      <c r="B222" s="250">
        <v>21</v>
      </c>
      <c r="C222" s="282">
        <v>64</v>
      </c>
      <c r="D222" s="273" t="s">
        <v>918</v>
      </c>
      <c r="E222" s="301">
        <v>4</v>
      </c>
      <c r="F222" s="281">
        <v>5</v>
      </c>
      <c r="G222" s="281">
        <v>6</v>
      </c>
      <c r="H222" s="282" t="s">
        <v>1045</v>
      </c>
      <c r="I222" s="282" t="s">
        <v>1052</v>
      </c>
      <c r="J222" s="281" t="s">
        <v>1053</v>
      </c>
      <c r="K222" s="282" t="s">
        <v>1054</v>
      </c>
      <c r="L222" s="307" t="s">
        <v>1055</v>
      </c>
    </row>
    <row r="223" spans="2:12" ht="12.75">
      <c r="B223" s="250">
        <v>22</v>
      </c>
      <c r="C223" s="282">
        <v>65</v>
      </c>
      <c r="D223" s="164" t="s">
        <v>919</v>
      </c>
      <c r="E223" s="301">
        <v>6</v>
      </c>
      <c r="F223" s="281">
        <v>7</v>
      </c>
      <c r="H223" s="281" t="s">
        <v>1055</v>
      </c>
      <c r="I223" s="281" t="s">
        <v>1056</v>
      </c>
      <c r="J223" s="281" t="s">
        <v>1025</v>
      </c>
      <c r="L223" s="307"/>
    </row>
    <row r="224" spans="2:12" ht="12.75">
      <c r="B224" s="250">
        <v>23</v>
      </c>
      <c r="C224" s="282">
        <v>72</v>
      </c>
      <c r="D224" s="273" t="s">
        <v>920</v>
      </c>
      <c r="E224" s="301">
        <v>13</v>
      </c>
      <c r="F224" s="281">
        <v>14</v>
      </c>
      <c r="H224" s="281" t="s">
        <v>1048</v>
      </c>
      <c r="I224" s="281" t="s">
        <v>1050</v>
      </c>
      <c r="L224" s="307"/>
    </row>
    <row r="225" spans="2:12" ht="12.75">
      <c r="B225" s="250">
        <v>24</v>
      </c>
      <c r="C225" s="282">
        <v>79</v>
      </c>
      <c r="D225" s="273" t="s">
        <v>921</v>
      </c>
      <c r="E225" s="301">
        <v>1</v>
      </c>
      <c r="F225" s="281">
        <v>2</v>
      </c>
      <c r="H225" s="281" t="s">
        <v>1061</v>
      </c>
      <c r="I225" s="281" t="s">
        <v>1034</v>
      </c>
      <c r="L225" s="307"/>
    </row>
    <row r="226" spans="2:12" ht="12.75">
      <c r="B226" s="250">
        <v>25</v>
      </c>
      <c r="C226" s="282">
        <v>81</v>
      </c>
      <c r="D226" s="273" t="s">
        <v>922</v>
      </c>
      <c r="E226" s="301">
        <v>8</v>
      </c>
      <c r="H226" s="281" t="s">
        <v>1062</v>
      </c>
      <c r="L226" s="307"/>
    </row>
    <row r="227" spans="2:12" ht="12.75">
      <c r="B227" s="250">
        <v>26</v>
      </c>
      <c r="C227" s="282">
        <v>82</v>
      </c>
      <c r="D227" s="273" t="s">
        <v>923</v>
      </c>
      <c r="E227" s="301">
        <v>8</v>
      </c>
      <c r="F227" s="281">
        <v>9</v>
      </c>
      <c r="H227" s="281" t="s">
        <v>1062</v>
      </c>
      <c r="I227" s="281" t="s">
        <v>1027</v>
      </c>
      <c r="L227" s="307"/>
    </row>
    <row r="228" spans="2:12" ht="13.5" thickBot="1">
      <c r="B228" s="250">
        <v>27</v>
      </c>
      <c r="C228" s="282">
        <v>86</v>
      </c>
      <c r="D228" s="273" t="s">
        <v>924</v>
      </c>
      <c r="E228" s="303">
        <v>1</v>
      </c>
      <c r="F228" s="305"/>
      <c r="G228" s="305"/>
      <c r="H228" s="305" t="s">
        <v>1043</v>
      </c>
      <c r="I228" s="305" t="s">
        <v>1063</v>
      </c>
      <c r="J228" s="305" t="s">
        <v>1061</v>
      </c>
      <c r="K228" s="305"/>
      <c r="L228" s="308"/>
    </row>
    <row r="229" spans="3:4" ht="13.5" thickTop="1">
      <c r="C229" s="265"/>
      <c r="D229" s="227"/>
    </row>
    <row r="230" spans="3:4" ht="12.75">
      <c r="C230" s="265"/>
      <c r="D230" s="227"/>
    </row>
    <row r="231" spans="3:4" ht="12.75">
      <c r="C231" s="265"/>
      <c r="D231" s="227"/>
    </row>
    <row r="232" spans="3:4" ht="12.75">
      <c r="C232" s="275"/>
      <c r="D232" s="265"/>
    </row>
    <row r="233" spans="3:4" ht="12.75">
      <c r="C233" s="275"/>
      <c r="D233" s="265"/>
    </row>
    <row r="234" spans="3:4" ht="12.75">
      <c r="C234" s="275"/>
      <c r="D234" s="265"/>
    </row>
    <row r="235" spans="3:4" ht="12.75">
      <c r="C235" s="275"/>
      <c r="D235" s="265"/>
    </row>
    <row r="236" spans="3:4" ht="12.75">
      <c r="C236" s="275"/>
      <c r="D236" s="265"/>
    </row>
    <row r="237" spans="3:4" ht="12.75">
      <c r="C237" s="276"/>
      <c r="D237" s="265"/>
    </row>
    <row r="238" spans="3:4" ht="12.75">
      <c r="C238" s="275"/>
      <c r="D238" s="265"/>
    </row>
    <row r="239" spans="3:4" ht="12.75">
      <c r="C239" s="275"/>
      <c r="D239" s="265"/>
    </row>
    <row r="240" spans="3:4" ht="12.75">
      <c r="C240" s="252"/>
      <c r="D240" s="265"/>
    </row>
    <row r="241" spans="3:4" ht="12.75">
      <c r="C241" s="252"/>
      <c r="D241" s="265"/>
    </row>
    <row r="242" spans="3:4" ht="12.75">
      <c r="C242" s="252"/>
      <c r="D242" s="265"/>
    </row>
    <row r="243" spans="3:4" ht="12.75">
      <c r="C243" s="252"/>
      <c r="D243" s="265"/>
    </row>
    <row r="244" ht="12.75">
      <c r="D244" s="265"/>
    </row>
    <row r="245" ht="12.75">
      <c r="D245" s="265"/>
    </row>
    <row r="246" ht="12.75">
      <c r="D246" s="265"/>
    </row>
    <row r="247" ht="12.75">
      <c r="D247" s="265"/>
    </row>
    <row r="248" ht="12.75">
      <c r="D248" s="265"/>
    </row>
    <row r="249" ht="12.75">
      <c r="D249" s="265"/>
    </row>
    <row r="250" ht="12.75">
      <c r="D250" s="265"/>
    </row>
    <row r="251" ht="12.75">
      <c r="D251" s="265"/>
    </row>
    <row r="252" ht="12.75">
      <c r="D252" s="265"/>
    </row>
    <row r="253" ht="12.75">
      <c r="D253" s="265"/>
    </row>
    <row r="254" ht="12.75">
      <c r="D254" s="265"/>
    </row>
    <row r="255" ht="12.75">
      <c r="D255" s="265"/>
    </row>
    <row r="256" ht="12.75">
      <c r="D256" s="265"/>
    </row>
    <row r="257" ht="12.75">
      <c r="D257" s="265"/>
    </row>
    <row r="258" ht="12.75">
      <c r="D258" s="265"/>
    </row>
    <row r="259" ht="12.75">
      <c r="D259" s="265"/>
    </row>
    <row r="260" ht="12.75">
      <c r="D260" s="265"/>
    </row>
    <row r="261" ht="12.75">
      <c r="D261" s="265"/>
    </row>
    <row r="262" ht="12.75">
      <c r="D262" s="265"/>
    </row>
    <row r="263" ht="12.75">
      <c r="D263" s="265"/>
    </row>
    <row r="264" ht="12.75">
      <c r="D264" s="265"/>
    </row>
    <row r="265" ht="12.75">
      <c r="D265" s="265"/>
    </row>
    <row r="266" ht="12.75">
      <c r="D266" s="265"/>
    </row>
    <row r="267" ht="12.75">
      <c r="D267" s="265"/>
    </row>
    <row r="268" ht="12.75">
      <c r="D268" s="265"/>
    </row>
    <row r="269" ht="12.75">
      <c r="D269" s="265"/>
    </row>
    <row r="270" ht="12.75">
      <c r="D270" s="265"/>
    </row>
    <row r="271" ht="12.75">
      <c r="D271" s="265"/>
    </row>
  </sheetData>
  <sheetProtection/>
  <mergeCells count="2">
    <mergeCell ref="E200:G200"/>
    <mergeCell ref="H200:L200"/>
  </mergeCells>
  <printOptions gridLines="1"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0" r:id="rId1"/>
  <headerFooter alignWithMargins="0">
    <oddFooter>&amp;L&amp;F   &amp;D  &amp;T</oddFooter>
  </headerFooter>
  <rowBreaks count="1" manualBreakCount="1">
    <brk id="12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5"/>
  <sheetViews>
    <sheetView zoomScalePageLayoutView="0" workbookViewId="0" topLeftCell="A43">
      <selection activeCell="F39" sqref="F39"/>
    </sheetView>
  </sheetViews>
  <sheetFormatPr defaultColWidth="11.421875" defaultRowHeight="12.75"/>
  <cols>
    <col min="1" max="2" width="14.28125" style="265" customWidth="1"/>
    <col min="3" max="3" width="6.140625" style="227" customWidth="1"/>
    <col min="4" max="4" width="18.421875" style="227" customWidth="1"/>
    <col min="5" max="5" width="14.28125" style="227" customWidth="1"/>
    <col min="6" max="6" width="40.28125" style="227" customWidth="1"/>
    <col min="7" max="7" width="16.421875" style="227" customWidth="1"/>
    <col min="8" max="8" width="13.28125" style="250" customWidth="1"/>
    <col min="9" max="9" width="33.140625" style="227" customWidth="1"/>
    <col min="10" max="16384" width="11.421875" style="227" customWidth="1"/>
  </cols>
  <sheetData>
    <row r="1" spans="1:10" ht="12.75">
      <c r="A1" s="241" t="s">
        <v>871</v>
      </c>
      <c r="B1" s="241" t="s">
        <v>1087</v>
      </c>
      <c r="C1" t="s">
        <v>925</v>
      </c>
      <c r="D1" s="283" t="s">
        <v>926</v>
      </c>
      <c r="E1" t="s">
        <v>927</v>
      </c>
      <c r="F1" t="s">
        <v>928</v>
      </c>
      <c r="G1" t="s">
        <v>929</v>
      </c>
      <c r="H1" s="243" t="s">
        <v>873</v>
      </c>
      <c r="I1" t="s">
        <v>930</v>
      </c>
      <c r="J1" t="s">
        <v>1088</v>
      </c>
    </row>
    <row r="2" spans="1:10" ht="12.75">
      <c r="A2" s="167" t="s">
        <v>896</v>
      </c>
      <c r="B2" s="292" t="s">
        <v>1006</v>
      </c>
      <c r="C2" s="284" t="s">
        <v>931</v>
      </c>
      <c r="D2" s="285" t="s">
        <v>897</v>
      </c>
      <c r="E2" s="165" t="s">
        <v>932</v>
      </c>
      <c r="F2" s="286" t="s">
        <v>933</v>
      </c>
      <c r="G2" s="286" t="s">
        <v>934</v>
      </c>
      <c r="H2" s="287" t="s">
        <v>935</v>
      </c>
      <c r="I2" s="286" t="s">
        <v>936</v>
      </c>
      <c r="J2" s="286" t="s">
        <v>937</v>
      </c>
    </row>
    <row r="3" spans="1:10" ht="12.75">
      <c r="A3" s="167" t="s">
        <v>898</v>
      </c>
      <c r="B3" s="292" t="s">
        <v>1006</v>
      </c>
      <c r="C3" s="284" t="s">
        <v>931</v>
      </c>
      <c r="D3" s="285" t="s">
        <v>899</v>
      </c>
      <c r="E3" s="165" t="s">
        <v>932</v>
      </c>
      <c r="F3" s="286" t="s">
        <v>938</v>
      </c>
      <c r="G3" s="286" t="s">
        <v>939</v>
      </c>
      <c r="H3" s="287" t="s">
        <v>940</v>
      </c>
      <c r="I3" s="286" t="s">
        <v>941</v>
      </c>
      <c r="J3" s="286" t="s">
        <v>937</v>
      </c>
    </row>
    <row r="4" spans="1:10" ht="12.75">
      <c r="A4" s="281">
        <v>12</v>
      </c>
      <c r="B4" s="292" t="s">
        <v>1006</v>
      </c>
      <c r="C4" s="284" t="s">
        <v>931</v>
      </c>
      <c r="D4" s="285" t="s">
        <v>900</v>
      </c>
      <c r="E4" s="165" t="s">
        <v>932</v>
      </c>
      <c r="F4" s="286" t="s">
        <v>942</v>
      </c>
      <c r="G4" s="286"/>
      <c r="H4" s="287">
        <v>12007</v>
      </c>
      <c r="I4" s="286" t="s">
        <v>943</v>
      </c>
      <c r="J4" s="286" t="s">
        <v>937</v>
      </c>
    </row>
    <row r="5" spans="1:10" ht="12.75">
      <c r="A5" s="281">
        <v>15</v>
      </c>
      <c r="B5" s="292" t="s">
        <v>1006</v>
      </c>
      <c r="C5" s="284" t="s">
        <v>944</v>
      </c>
      <c r="D5" s="285" t="s">
        <v>901</v>
      </c>
      <c r="E5" s="165" t="s">
        <v>932</v>
      </c>
      <c r="F5" s="286" t="s">
        <v>945</v>
      </c>
      <c r="G5" s="286" t="s">
        <v>946</v>
      </c>
      <c r="H5" s="287">
        <v>15005</v>
      </c>
      <c r="I5" s="286" t="s">
        <v>947</v>
      </c>
      <c r="J5" s="286" t="s">
        <v>937</v>
      </c>
    </row>
    <row r="6" spans="1:10" ht="12.75">
      <c r="A6" s="281">
        <v>16</v>
      </c>
      <c r="B6" s="292" t="s">
        <v>1006</v>
      </c>
      <c r="C6" s="284" t="s">
        <v>948</v>
      </c>
      <c r="D6" s="285" t="s">
        <v>902</v>
      </c>
      <c r="E6" s="165" t="s">
        <v>932</v>
      </c>
      <c r="F6" s="286" t="s">
        <v>949</v>
      </c>
      <c r="G6" s="286"/>
      <c r="H6" s="287">
        <v>16017</v>
      </c>
      <c r="I6" s="286" t="s">
        <v>950</v>
      </c>
      <c r="J6" s="286" t="s">
        <v>937</v>
      </c>
    </row>
    <row r="7" spans="1:10" ht="12.75">
      <c r="A7" s="282">
        <v>17</v>
      </c>
      <c r="B7" s="292" t="s">
        <v>1006</v>
      </c>
      <c r="C7" s="284" t="s">
        <v>948</v>
      </c>
      <c r="D7" s="285" t="s">
        <v>903</v>
      </c>
      <c r="E7" s="165" t="s">
        <v>932</v>
      </c>
      <c r="F7" s="286" t="s">
        <v>951</v>
      </c>
      <c r="G7" s="286"/>
      <c r="H7" s="287">
        <v>17017</v>
      </c>
      <c r="I7" s="286" t="s">
        <v>952</v>
      </c>
      <c r="J7" s="286" t="s">
        <v>953</v>
      </c>
    </row>
    <row r="8" spans="1:10" ht="12.75">
      <c r="A8" s="282">
        <v>18</v>
      </c>
      <c r="B8" s="292" t="s">
        <v>1006</v>
      </c>
      <c r="C8" s="284" t="s">
        <v>944</v>
      </c>
      <c r="D8" s="285" t="s">
        <v>904</v>
      </c>
      <c r="E8" s="165" t="s">
        <v>932</v>
      </c>
      <c r="F8" s="286" t="s">
        <v>954</v>
      </c>
      <c r="G8" s="286"/>
      <c r="H8" s="287">
        <v>18020</v>
      </c>
      <c r="I8" s="286" t="s">
        <v>955</v>
      </c>
      <c r="J8" s="286" t="s">
        <v>937</v>
      </c>
    </row>
    <row r="9" spans="1:10" ht="12.75">
      <c r="A9" s="282">
        <v>27</v>
      </c>
      <c r="B9" s="292" t="s">
        <v>1006</v>
      </c>
      <c r="C9" s="284" t="s">
        <v>931</v>
      </c>
      <c r="D9" s="288" t="s">
        <v>905</v>
      </c>
      <c r="E9" s="165" t="s">
        <v>932</v>
      </c>
      <c r="F9" s="286" t="s">
        <v>956</v>
      </c>
      <c r="G9" s="286"/>
      <c r="H9" s="287">
        <v>27022</v>
      </c>
      <c r="I9" s="286" t="s">
        <v>957</v>
      </c>
      <c r="J9" s="286" t="s">
        <v>937</v>
      </c>
    </row>
    <row r="10" spans="1:10" ht="12.75">
      <c r="A10" s="282">
        <v>31</v>
      </c>
      <c r="B10" s="292" t="s">
        <v>1006</v>
      </c>
      <c r="C10" s="284" t="s">
        <v>948</v>
      </c>
      <c r="D10" s="285" t="s">
        <v>906</v>
      </c>
      <c r="E10" s="165" t="s">
        <v>932</v>
      </c>
      <c r="F10" s="286" t="s">
        <v>958</v>
      </c>
      <c r="G10" s="286"/>
      <c r="H10" s="287">
        <v>31038</v>
      </c>
      <c r="I10" s="286" t="s">
        <v>959</v>
      </c>
      <c r="J10" s="286" t="s">
        <v>960</v>
      </c>
    </row>
    <row r="11" spans="1:10" ht="12.75">
      <c r="A11" s="282">
        <v>32</v>
      </c>
      <c r="B11" s="292" t="s">
        <v>1006</v>
      </c>
      <c r="C11" s="284" t="s">
        <v>944</v>
      </c>
      <c r="D11" s="285" t="s">
        <v>907</v>
      </c>
      <c r="E11" s="165" t="s">
        <v>932</v>
      </c>
      <c r="F11" s="286" t="s">
        <v>961</v>
      </c>
      <c r="G11" s="286" t="s">
        <v>962</v>
      </c>
      <c r="H11" s="287">
        <v>32007</v>
      </c>
      <c r="I11" s="286" t="s">
        <v>963</v>
      </c>
      <c r="J11" s="286" t="s">
        <v>937</v>
      </c>
    </row>
    <row r="12" spans="1:10" ht="12.75">
      <c r="A12" s="282">
        <v>33</v>
      </c>
      <c r="B12" s="292" t="s">
        <v>1006</v>
      </c>
      <c r="C12" s="284" t="s">
        <v>948</v>
      </c>
      <c r="D12" s="285" t="s">
        <v>908</v>
      </c>
      <c r="E12" s="165" t="s">
        <v>932</v>
      </c>
      <c r="F12" s="286" t="s">
        <v>964</v>
      </c>
      <c r="G12" s="286" t="s">
        <v>965</v>
      </c>
      <c r="H12" s="287">
        <v>33077</v>
      </c>
      <c r="I12" s="286" t="s">
        <v>966</v>
      </c>
      <c r="J12" s="286" t="s">
        <v>937</v>
      </c>
    </row>
    <row r="13" spans="1:10" ht="12.75">
      <c r="A13" s="282">
        <v>36</v>
      </c>
      <c r="B13" s="292" t="s">
        <v>1006</v>
      </c>
      <c r="C13" s="284" t="s">
        <v>931</v>
      </c>
      <c r="D13" s="285" t="s">
        <v>909</v>
      </c>
      <c r="E13" s="165" t="s">
        <v>932</v>
      </c>
      <c r="F13" s="286" t="s">
        <v>967</v>
      </c>
      <c r="G13" s="286" t="s">
        <v>968</v>
      </c>
      <c r="H13" s="287">
        <v>36019</v>
      </c>
      <c r="I13" s="286" t="s">
        <v>969</v>
      </c>
      <c r="J13" s="286" t="s">
        <v>937</v>
      </c>
    </row>
    <row r="14" spans="1:10" ht="12.75">
      <c r="A14" s="282">
        <v>37</v>
      </c>
      <c r="B14" s="292" t="s">
        <v>1006</v>
      </c>
      <c r="C14" s="284" t="s">
        <v>931</v>
      </c>
      <c r="D14" s="285" t="s">
        <v>910</v>
      </c>
      <c r="E14" s="165" t="s">
        <v>932</v>
      </c>
      <c r="F14" s="286" t="s">
        <v>970</v>
      </c>
      <c r="G14" s="286" t="s">
        <v>971</v>
      </c>
      <c r="H14" s="287">
        <v>37925</v>
      </c>
      <c r="I14" s="286" t="s">
        <v>972</v>
      </c>
      <c r="J14" s="286" t="s">
        <v>960</v>
      </c>
    </row>
    <row r="15" spans="1:10" ht="12.75">
      <c r="A15" s="282">
        <v>40</v>
      </c>
      <c r="B15" s="292" t="s">
        <v>1006</v>
      </c>
      <c r="C15" s="284" t="s">
        <v>973</v>
      </c>
      <c r="D15" s="285" t="s">
        <v>911</v>
      </c>
      <c r="E15" s="165" t="s">
        <v>932</v>
      </c>
      <c r="F15" s="286" t="s">
        <v>974</v>
      </c>
      <c r="G15" s="286"/>
      <c r="H15" s="287">
        <v>40021</v>
      </c>
      <c r="I15" s="286" t="s">
        <v>975</v>
      </c>
      <c r="J15" s="286" t="s">
        <v>937</v>
      </c>
    </row>
    <row r="16" spans="1:10" ht="12.75">
      <c r="A16" s="282">
        <v>41</v>
      </c>
      <c r="B16" s="292" t="s">
        <v>1006</v>
      </c>
      <c r="C16" s="284" t="s">
        <v>944</v>
      </c>
      <c r="D16" s="285" t="s">
        <v>912</v>
      </c>
      <c r="E16" s="165" t="s">
        <v>932</v>
      </c>
      <c r="F16" s="286" t="s">
        <v>976</v>
      </c>
      <c r="G16" s="286"/>
      <c r="H16" s="287">
        <v>41018</v>
      </c>
      <c r="I16" s="286" t="s">
        <v>977</v>
      </c>
      <c r="J16" s="286" t="s">
        <v>937</v>
      </c>
    </row>
    <row r="17" spans="1:10" ht="12.75">
      <c r="A17" s="282">
        <v>43</v>
      </c>
      <c r="B17" s="292" t="s">
        <v>1006</v>
      </c>
      <c r="C17" s="284" t="s">
        <v>948</v>
      </c>
      <c r="D17" s="285" t="s">
        <v>913</v>
      </c>
      <c r="E17" s="165" t="s">
        <v>932</v>
      </c>
      <c r="F17" s="286" t="s">
        <v>978</v>
      </c>
      <c r="G17" s="289" t="s">
        <v>979</v>
      </c>
      <c r="H17" s="290">
        <v>43009</v>
      </c>
      <c r="I17" s="286" t="s">
        <v>980</v>
      </c>
      <c r="J17" s="286" t="s">
        <v>937</v>
      </c>
    </row>
    <row r="18" spans="1:10" ht="12.75" customHeight="1">
      <c r="A18" s="282">
        <v>46</v>
      </c>
      <c r="B18" s="292" t="s">
        <v>1006</v>
      </c>
      <c r="C18" s="284" t="s">
        <v>944</v>
      </c>
      <c r="D18" s="285" t="s">
        <v>914</v>
      </c>
      <c r="E18" s="165" t="s">
        <v>932</v>
      </c>
      <c r="F18" s="286" t="s">
        <v>981</v>
      </c>
      <c r="G18" s="286"/>
      <c r="H18" s="287">
        <v>46009</v>
      </c>
      <c r="I18" s="286" t="s">
        <v>982</v>
      </c>
      <c r="J18" s="286" t="s">
        <v>937</v>
      </c>
    </row>
    <row r="19" spans="1:10" s="314" customFormat="1" ht="12.75" customHeight="1">
      <c r="A19" s="282">
        <v>47</v>
      </c>
      <c r="B19" s="292" t="s">
        <v>1006</v>
      </c>
      <c r="C19" s="310" t="s">
        <v>944</v>
      </c>
      <c r="D19" s="311" t="s">
        <v>915</v>
      </c>
      <c r="E19" s="312" t="s">
        <v>932</v>
      </c>
      <c r="F19" s="313" t="s">
        <v>983</v>
      </c>
      <c r="G19" s="313"/>
      <c r="H19" s="315">
        <v>47920</v>
      </c>
      <c r="I19" s="313" t="s">
        <v>984</v>
      </c>
      <c r="J19" s="313" t="s">
        <v>960</v>
      </c>
    </row>
    <row r="20" spans="1:10" ht="12.75">
      <c r="A20" s="282">
        <v>61</v>
      </c>
      <c r="B20" s="292" t="s">
        <v>1006</v>
      </c>
      <c r="C20" s="284" t="s">
        <v>931</v>
      </c>
      <c r="D20" s="288" t="s">
        <v>916</v>
      </c>
      <c r="E20" s="165" t="s">
        <v>932</v>
      </c>
      <c r="F20" s="286" t="s">
        <v>985</v>
      </c>
      <c r="G20" s="286"/>
      <c r="H20" s="287">
        <v>61019</v>
      </c>
      <c r="I20" s="286" t="s">
        <v>986</v>
      </c>
      <c r="J20" s="286" t="s">
        <v>937</v>
      </c>
    </row>
    <row r="21" spans="1:10" ht="12.75">
      <c r="A21" s="282">
        <v>63</v>
      </c>
      <c r="B21" s="292" t="s">
        <v>1006</v>
      </c>
      <c r="C21" s="284" t="s">
        <v>944</v>
      </c>
      <c r="D21" s="285" t="s">
        <v>917</v>
      </c>
      <c r="E21" s="165" t="s">
        <v>932</v>
      </c>
      <c r="F21" s="286" t="s">
        <v>987</v>
      </c>
      <c r="G21" s="286"/>
      <c r="H21" s="287">
        <v>63033</v>
      </c>
      <c r="I21" s="286" t="s">
        <v>988</v>
      </c>
      <c r="J21" s="286" t="s">
        <v>953</v>
      </c>
    </row>
    <row r="22" spans="1:10" ht="12.75">
      <c r="A22" s="282">
        <v>64</v>
      </c>
      <c r="B22" s="292" t="s">
        <v>1006</v>
      </c>
      <c r="C22" s="284" t="s">
        <v>973</v>
      </c>
      <c r="D22" s="285" t="s">
        <v>918</v>
      </c>
      <c r="E22" s="165" t="s">
        <v>932</v>
      </c>
      <c r="F22" s="286" t="s">
        <v>989</v>
      </c>
      <c r="G22" s="286"/>
      <c r="H22" s="287">
        <v>64021</v>
      </c>
      <c r="I22" s="286" t="s">
        <v>990</v>
      </c>
      <c r="J22" s="286" t="s">
        <v>937</v>
      </c>
    </row>
    <row r="23" spans="1:10" ht="12.75">
      <c r="A23" s="282">
        <v>65</v>
      </c>
      <c r="B23" s="292" t="s">
        <v>1006</v>
      </c>
      <c r="C23" s="284" t="s">
        <v>973</v>
      </c>
      <c r="D23" s="291" t="s">
        <v>919</v>
      </c>
      <c r="E23" s="165" t="s">
        <v>932</v>
      </c>
      <c r="F23" s="286" t="s">
        <v>942</v>
      </c>
      <c r="G23" s="286" t="s">
        <v>991</v>
      </c>
      <c r="H23" s="287">
        <v>65013</v>
      </c>
      <c r="I23" s="286" t="s">
        <v>992</v>
      </c>
      <c r="J23" s="286" t="s">
        <v>937</v>
      </c>
    </row>
    <row r="24" spans="1:10" ht="12.75">
      <c r="A24" s="282">
        <v>72</v>
      </c>
      <c r="B24" s="292" t="s">
        <v>1006</v>
      </c>
      <c r="C24" s="284" t="s">
        <v>948</v>
      </c>
      <c r="D24" s="285" t="s">
        <v>920</v>
      </c>
      <c r="E24" s="165" t="s">
        <v>932</v>
      </c>
      <c r="F24" s="286" t="s">
        <v>993</v>
      </c>
      <c r="G24" s="286"/>
      <c r="H24" s="287">
        <v>72041</v>
      </c>
      <c r="I24" s="286" t="s">
        <v>994</v>
      </c>
      <c r="J24" s="286" t="s">
        <v>960</v>
      </c>
    </row>
    <row r="25" spans="1:10" ht="12.75">
      <c r="A25" s="282">
        <v>79</v>
      </c>
      <c r="B25" s="292" t="s">
        <v>1006</v>
      </c>
      <c r="C25" s="284" t="s">
        <v>973</v>
      </c>
      <c r="D25" s="285" t="s">
        <v>921</v>
      </c>
      <c r="E25" s="165" t="s">
        <v>932</v>
      </c>
      <c r="F25" s="286" t="s">
        <v>995</v>
      </c>
      <c r="G25" s="286" t="s">
        <v>996</v>
      </c>
      <c r="H25" s="287">
        <v>79099</v>
      </c>
      <c r="I25" s="286" t="s">
        <v>997</v>
      </c>
      <c r="J25" s="286" t="s">
        <v>960</v>
      </c>
    </row>
    <row r="26" spans="1:10" ht="12.75">
      <c r="A26" s="282">
        <v>81</v>
      </c>
      <c r="B26" s="292" t="s">
        <v>1006</v>
      </c>
      <c r="C26" s="284" t="s">
        <v>944</v>
      </c>
      <c r="D26" s="285" t="s">
        <v>922</v>
      </c>
      <c r="E26" s="165" t="s">
        <v>932</v>
      </c>
      <c r="F26" s="286" t="s">
        <v>945</v>
      </c>
      <c r="G26" s="286"/>
      <c r="H26" s="287">
        <v>81013</v>
      </c>
      <c r="I26" s="286" t="s">
        <v>998</v>
      </c>
      <c r="J26" s="286" t="s">
        <v>937</v>
      </c>
    </row>
    <row r="27" spans="1:10" ht="12.75">
      <c r="A27" s="282">
        <v>82</v>
      </c>
      <c r="B27" s="292" t="s">
        <v>1006</v>
      </c>
      <c r="C27" s="284" t="s">
        <v>944</v>
      </c>
      <c r="D27" s="285" t="s">
        <v>923</v>
      </c>
      <c r="E27" s="165" t="s">
        <v>932</v>
      </c>
      <c r="F27" s="286" t="s">
        <v>999</v>
      </c>
      <c r="G27" s="286" t="s">
        <v>1000</v>
      </c>
      <c r="H27" s="287">
        <v>82013</v>
      </c>
      <c r="I27" s="286" t="s">
        <v>1001</v>
      </c>
      <c r="J27" s="286" t="s">
        <v>937</v>
      </c>
    </row>
    <row r="28" spans="1:10" ht="12.75">
      <c r="A28" s="282">
        <v>86</v>
      </c>
      <c r="B28" s="292" t="s">
        <v>1006</v>
      </c>
      <c r="C28" s="284" t="s">
        <v>948</v>
      </c>
      <c r="D28" s="285" t="s">
        <v>924</v>
      </c>
      <c r="E28" s="165" t="s">
        <v>932</v>
      </c>
      <c r="F28" s="286" t="s">
        <v>1002</v>
      </c>
      <c r="G28" s="286" t="s">
        <v>1003</v>
      </c>
      <c r="H28" s="287">
        <v>86021</v>
      </c>
      <c r="I28" s="286" t="s">
        <v>1004</v>
      </c>
      <c r="J28" s="286" t="s">
        <v>937</v>
      </c>
    </row>
    <row r="31" spans="1:8" s="165" customFormat="1" ht="12.75">
      <c r="A31" s="351" t="s">
        <v>1005</v>
      </c>
      <c r="B31" s="351"/>
      <c r="C31" s="351"/>
      <c r="D31" s="351"/>
      <c r="E31" s="351"/>
      <c r="H31" s="164"/>
    </row>
    <row r="32" spans="1:8" s="165" customFormat="1" ht="12.75">
      <c r="A32" s="263"/>
      <c r="B32" s="263"/>
      <c r="H32" s="164"/>
    </row>
    <row r="33" spans="1:8" s="165" customFormat="1" ht="12.75">
      <c r="A33" s="164">
        <v>1</v>
      </c>
      <c r="B33" s="292" t="s">
        <v>1006</v>
      </c>
      <c r="C33" s="284" t="s">
        <v>931</v>
      </c>
      <c r="D33" s="285" t="s">
        <v>897</v>
      </c>
      <c r="E33" s="167" t="s">
        <v>896</v>
      </c>
      <c r="H33" s="164"/>
    </row>
    <row r="34" spans="1:8" s="165" customFormat="1" ht="12.75">
      <c r="A34" s="164">
        <v>2</v>
      </c>
      <c r="B34" s="292" t="s">
        <v>1006</v>
      </c>
      <c r="C34" s="284" t="s">
        <v>931</v>
      </c>
      <c r="D34" s="285" t="s">
        <v>899</v>
      </c>
      <c r="E34" s="167" t="s">
        <v>898</v>
      </c>
      <c r="H34" s="164"/>
    </row>
    <row r="35" spans="1:8" s="165" customFormat="1" ht="12.75">
      <c r="A35" s="164">
        <v>3</v>
      </c>
      <c r="B35" s="292" t="s">
        <v>1006</v>
      </c>
      <c r="C35" s="284" t="s">
        <v>931</v>
      </c>
      <c r="D35" s="285" t="s">
        <v>900</v>
      </c>
      <c r="E35" s="281">
        <v>12</v>
      </c>
      <c r="H35" s="164"/>
    </row>
    <row r="36" spans="1:8" s="165" customFormat="1" ht="12.75">
      <c r="A36" s="164">
        <v>4</v>
      </c>
      <c r="B36" s="292" t="s">
        <v>1006</v>
      </c>
      <c r="C36" s="284" t="s">
        <v>944</v>
      </c>
      <c r="D36" s="285" t="s">
        <v>901</v>
      </c>
      <c r="E36" s="281">
        <v>15</v>
      </c>
      <c r="H36" s="164"/>
    </row>
    <row r="37" spans="1:8" s="165" customFormat="1" ht="12.75">
      <c r="A37" s="164">
        <v>5</v>
      </c>
      <c r="B37" s="292" t="s">
        <v>1006</v>
      </c>
      <c r="C37" s="284" t="s">
        <v>948</v>
      </c>
      <c r="D37" s="285" t="s">
        <v>902</v>
      </c>
      <c r="E37" s="281">
        <v>16</v>
      </c>
      <c r="H37" s="164"/>
    </row>
    <row r="38" spans="1:8" s="165" customFormat="1" ht="12.75">
      <c r="A38" s="164">
        <v>6</v>
      </c>
      <c r="B38" s="292" t="s">
        <v>1006</v>
      </c>
      <c r="C38" s="284" t="s">
        <v>948</v>
      </c>
      <c r="D38" s="285" t="s">
        <v>903</v>
      </c>
      <c r="E38" s="282">
        <v>17</v>
      </c>
      <c r="H38" s="164"/>
    </row>
    <row r="39" spans="1:8" s="165" customFormat="1" ht="12.75">
      <c r="A39" s="164">
        <v>7</v>
      </c>
      <c r="B39" s="292" t="s">
        <v>1006</v>
      </c>
      <c r="C39" s="284" t="s">
        <v>944</v>
      </c>
      <c r="D39" s="285" t="s">
        <v>904</v>
      </c>
      <c r="E39" s="282">
        <v>18</v>
      </c>
      <c r="H39" s="164"/>
    </row>
    <row r="40" spans="1:8" s="165" customFormat="1" ht="12.75">
      <c r="A40" s="164">
        <v>8</v>
      </c>
      <c r="B40" s="292" t="s">
        <v>1006</v>
      </c>
      <c r="C40" s="284" t="s">
        <v>931</v>
      </c>
      <c r="D40" s="288" t="s">
        <v>905</v>
      </c>
      <c r="E40" s="282">
        <v>27</v>
      </c>
      <c r="H40" s="164"/>
    </row>
    <row r="41" spans="1:8" s="165" customFormat="1" ht="12.75">
      <c r="A41" s="164">
        <v>9</v>
      </c>
      <c r="B41" s="292" t="s">
        <v>1006</v>
      </c>
      <c r="C41" s="284" t="s">
        <v>948</v>
      </c>
      <c r="D41" s="285" t="s">
        <v>906</v>
      </c>
      <c r="E41" s="282">
        <v>31</v>
      </c>
      <c r="H41" s="164"/>
    </row>
    <row r="42" spans="1:8" s="165" customFormat="1" ht="12.75">
      <c r="A42" s="164">
        <v>10</v>
      </c>
      <c r="B42" s="292" t="s">
        <v>1006</v>
      </c>
      <c r="C42" s="284" t="s">
        <v>944</v>
      </c>
      <c r="D42" s="285" t="s">
        <v>907</v>
      </c>
      <c r="E42" s="282">
        <v>32</v>
      </c>
      <c r="H42" s="164"/>
    </row>
    <row r="43" spans="1:5" ht="12.75">
      <c r="A43" s="164">
        <v>11</v>
      </c>
      <c r="B43" s="292" t="s">
        <v>1006</v>
      </c>
      <c r="C43" s="284" t="s">
        <v>948</v>
      </c>
      <c r="D43" s="285" t="s">
        <v>908</v>
      </c>
      <c r="E43" s="282">
        <v>33</v>
      </c>
    </row>
    <row r="44" spans="1:5" ht="12.75">
      <c r="A44" s="164">
        <v>12</v>
      </c>
      <c r="B44" s="292" t="s">
        <v>1006</v>
      </c>
      <c r="C44" s="284" t="s">
        <v>931</v>
      </c>
      <c r="D44" s="285" t="s">
        <v>909</v>
      </c>
      <c r="E44" s="282">
        <v>36</v>
      </c>
    </row>
    <row r="45" spans="1:5" ht="12.75">
      <c r="A45" s="164">
        <v>13</v>
      </c>
      <c r="B45" s="292" t="s">
        <v>1006</v>
      </c>
      <c r="C45" s="284" t="s">
        <v>931</v>
      </c>
      <c r="D45" s="285" t="s">
        <v>910</v>
      </c>
      <c r="E45" s="282">
        <v>37</v>
      </c>
    </row>
    <row r="46" spans="1:5" ht="12.75">
      <c r="A46" s="164">
        <v>14</v>
      </c>
      <c r="B46" s="292" t="s">
        <v>1006</v>
      </c>
      <c r="C46" s="284" t="s">
        <v>973</v>
      </c>
      <c r="D46" s="285" t="s">
        <v>911</v>
      </c>
      <c r="E46" s="282">
        <v>40</v>
      </c>
    </row>
    <row r="47" spans="1:5" ht="12.75">
      <c r="A47" s="164">
        <v>15</v>
      </c>
      <c r="B47" s="292" t="s">
        <v>1006</v>
      </c>
      <c r="C47" s="284" t="s">
        <v>944</v>
      </c>
      <c r="D47" s="285" t="s">
        <v>912</v>
      </c>
      <c r="E47" s="282">
        <v>41</v>
      </c>
    </row>
    <row r="48" spans="1:5" ht="12.75">
      <c r="A48" s="164">
        <v>16</v>
      </c>
      <c r="B48" s="292" t="s">
        <v>1006</v>
      </c>
      <c r="C48" s="284" t="s">
        <v>948</v>
      </c>
      <c r="D48" s="285" t="s">
        <v>913</v>
      </c>
      <c r="E48" s="282">
        <v>43</v>
      </c>
    </row>
    <row r="49" spans="1:8" s="165" customFormat="1" ht="12.75">
      <c r="A49" s="164">
        <v>17</v>
      </c>
      <c r="B49" s="292" t="s">
        <v>1006</v>
      </c>
      <c r="C49" s="284" t="s">
        <v>944</v>
      </c>
      <c r="D49" s="285" t="s">
        <v>914</v>
      </c>
      <c r="E49" s="282">
        <v>46</v>
      </c>
      <c r="H49" s="164"/>
    </row>
    <row r="50" spans="1:8" s="165" customFormat="1" ht="12.75">
      <c r="A50" s="164">
        <v>18</v>
      </c>
      <c r="B50" s="292" t="s">
        <v>1006</v>
      </c>
      <c r="C50" s="284" t="s">
        <v>944</v>
      </c>
      <c r="D50" s="285" t="s">
        <v>915</v>
      </c>
      <c r="E50" s="282">
        <v>47</v>
      </c>
      <c r="H50" s="164"/>
    </row>
    <row r="51" spans="1:8" s="165" customFormat="1" ht="12.75">
      <c r="A51" s="164">
        <v>19</v>
      </c>
      <c r="B51" s="292" t="s">
        <v>1006</v>
      </c>
      <c r="C51" s="284" t="s">
        <v>931</v>
      </c>
      <c r="D51" s="288" t="s">
        <v>916</v>
      </c>
      <c r="E51" s="282">
        <v>61</v>
      </c>
      <c r="H51" s="164"/>
    </row>
    <row r="52" spans="1:5" ht="12.75">
      <c r="A52" s="164">
        <v>20</v>
      </c>
      <c r="B52" s="292" t="s">
        <v>1006</v>
      </c>
      <c r="C52" s="284" t="s">
        <v>944</v>
      </c>
      <c r="D52" s="285" t="s">
        <v>917</v>
      </c>
      <c r="E52" s="282">
        <v>63</v>
      </c>
    </row>
    <row r="53" spans="1:14" s="165" customFormat="1" ht="12.75">
      <c r="A53" s="164">
        <v>21</v>
      </c>
      <c r="B53" s="292" t="s">
        <v>1006</v>
      </c>
      <c r="C53" s="284" t="s">
        <v>973</v>
      </c>
      <c r="D53" s="285" t="s">
        <v>918</v>
      </c>
      <c r="E53" s="282">
        <v>64</v>
      </c>
      <c r="H53" s="164"/>
      <c r="I53" s="227"/>
      <c r="J53" s="227"/>
      <c r="K53" s="227"/>
      <c r="L53" s="227"/>
      <c r="M53" s="227"/>
      <c r="N53" s="227"/>
    </row>
    <row r="54" spans="1:5" ht="12.75">
      <c r="A54" s="164">
        <v>22</v>
      </c>
      <c r="B54" s="292" t="s">
        <v>1006</v>
      </c>
      <c r="C54" s="284" t="s">
        <v>973</v>
      </c>
      <c r="D54" s="291" t="s">
        <v>919</v>
      </c>
      <c r="E54" s="282">
        <v>65</v>
      </c>
    </row>
    <row r="55" spans="1:5" ht="12.75">
      <c r="A55" s="164">
        <v>23</v>
      </c>
      <c r="B55" s="292" t="s">
        <v>1006</v>
      </c>
      <c r="C55" s="284" t="s">
        <v>948</v>
      </c>
      <c r="D55" s="285" t="s">
        <v>920</v>
      </c>
      <c r="E55" s="282">
        <v>72</v>
      </c>
    </row>
    <row r="56" spans="1:14" s="165" customFormat="1" ht="12.75">
      <c r="A56" s="164">
        <v>24</v>
      </c>
      <c r="B56" s="292" t="s">
        <v>1006</v>
      </c>
      <c r="C56" s="284" t="s">
        <v>973</v>
      </c>
      <c r="D56" s="285" t="s">
        <v>921</v>
      </c>
      <c r="E56" s="282">
        <v>79</v>
      </c>
      <c r="H56" s="164"/>
      <c r="I56" s="227"/>
      <c r="J56" s="227"/>
      <c r="K56" s="227"/>
      <c r="L56" s="227"/>
      <c r="M56" s="227"/>
      <c r="N56" s="227"/>
    </row>
    <row r="57" spans="1:14" s="165" customFormat="1" ht="12.75">
      <c r="A57" s="164">
        <v>25</v>
      </c>
      <c r="B57" s="292" t="s">
        <v>1006</v>
      </c>
      <c r="C57" s="284" t="s">
        <v>944</v>
      </c>
      <c r="D57" s="285" t="s">
        <v>922</v>
      </c>
      <c r="E57" s="282">
        <v>81</v>
      </c>
      <c r="H57" s="164"/>
      <c r="I57" s="227"/>
      <c r="J57" s="227"/>
      <c r="K57" s="227"/>
      <c r="L57" s="227"/>
      <c r="M57" s="227"/>
      <c r="N57" s="227"/>
    </row>
    <row r="58" spans="1:14" s="165" customFormat="1" ht="12.75">
      <c r="A58" s="164">
        <v>26</v>
      </c>
      <c r="B58" s="292" t="s">
        <v>1006</v>
      </c>
      <c r="C58" s="284" t="s">
        <v>944</v>
      </c>
      <c r="D58" s="285" t="s">
        <v>923</v>
      </c>
      <c r="E58" s="282">
        <v>82</v>
      </c>
      <c r="H58" s="164"/>
      <c r="I58" s="227"/>
      <c r="J58" s="227"/>
      <c r="K58" s="227"/>
      <c r="L58" s="227"/>
      <c r="M58" s="227"/>
      <c r="N58" s="227"/>
    </row>
    <row r="59" spans="1:5" ht="12.75">
      <c r="A59" s="164">
        <v>27</v>
      </c>
      <c r="B59" s="292" t="s">
        <v>1006</v>
      </c>
      <c r="C59" s="284" t="s">
        <v>948</v>
      </c>
      <c r="D59" s="285" t="s">
        <v>924</v>
      </c>
      <c r="E59" s="282">
        <v>86</v>
      </c>
    </row>
    <row r="60" spans="1:14" s="165" customFormat="1" ht="12.75">
      <c r="A60" s="227"/>
      <c r="B60" s="227"/>
      <c r="H60" s="164"/>
      <c r="I60" s="227"/>
      <c r="J60" s="227"/>
      <c r="K60" s="227"/>
      <c r="L60" s="227"/>
      <c r="M60" s="227"/>
      <c r="N60" s="227"/>
    </row>
    <row r="61" spans="8:14" s="165" customFormat="1" ht="12.75">
      <c r="H61" s="164"/>
      <c r="I61" s="227"/>
      <c r="J61" s="227"/>
      <c r="K61" s="227"/>
      <c r="L61" s="227"/>
      <c r="M61" s="227"/>
      <c r="N61" s="227"/>
    </row>
    <row r="62" spans="1:2" ht="12.75">
      <c r="A62" s="165"/>
      <c r="B62" s="165"/>
    </row>
    <row r="63" spans="1:2" ht="12.75">
      <c r="A63" s="227"/>
      <c r="B63" s="227"/>
    </row>
    <row r="64" spans="1:2" ht="12.75">
      <c r="A64" s="227"/>
      <c r="B64" s="227"/>
    </row>
    <row r="65" spans="1:2" ht="12.75">
      <c r="A65" s="227"/>
      <c r="B65" s="227"/>
    </row>
    <row r="66" spans="1:2" ht="12.75">
      <c r="A66" s="227"/>
      <c r="B66" s="227"/>
    </row>
    <row r="67" spans="1:14" s="165" customFormat="1" ht="12.75">
      <c r="A67" s="227"/>
      <c r="B67" s="227"/>
      <c r="H67" s="164"/>
      <c r="I67" s="227"/>
      <c r="J67" s="227"/>
      <c r="K67" s="227"/>
      <c r="L67" s="227"/>
      <c r="M67" s="227"/>
      <c r="N67" s="227"/>
    </row>
    <row r="68" spans="1:14" s="165" customFormat="1" ht="12.75">
      <c r="A68" s="227"/>
      <c r="B68" s="227"/>
      <c r="H68" s="164"/>
      <c r="I68" s="227"/>
      <c r="J68" s="227"/>
      <c r="K68" s="227"/>
      <c r="L68" s="227"/>
      <c r="M68" s="227"/>
      <c r="N68" s="227"/>
    </row>
    <row r="69" spans="1:14" s="165" customFormat="1" ht="12.75">
      <c r="A69" s="227"/>
      <c r="B69" s="227"/>
      <c r="H69" s="164"/>
      <c r="I69" s="227"/>
      <c r="J69" s="227"/>
      <c r="K69" s="227"/>
      <c r="L69" s="227"/>
      <c r="M69" s="227"/>
      <c r="N69" s="227"/>
    </row>
    <row r="70" spans="1:14" s="165" customFormat="1" ht="12.75">
      <c r="A70" s="227"/>
      <c r="B70" s="227"/>
      <c r="H70" s="164"/>
      <c r="I70" s="227"/>
      <c r="J70" s="227"/>
      <c r="K70" s="227"/>
      <c r="L70" s="227"/>
      <c r="M70" s="227"/>
      <c r="N70" s="227"/>
    </row>
    <row r="71" spans="1:14" s="165" customFormat="1" ht="12.75">
      <c r="A71" s="283"/>
      <c r="B71" s="283"/>
      <c r="H71" s="164"/>
      <c r="I71" s="227"/>
      <c r="J71" s="227"/>
      <c r="K71" s="227"/>
      <c r="L71" s="227"/>
      <c r="M71" s="227"/>
      <c r="N71" s="227"/>
    </row>
    <row r="72" spans="3:14" s="165" customFormat="1" ht="12.75">
      <c r="C72" s="227"/>
      <c r="H72" s="164"/>
      <c r="I72" s="227"/>
      <c r="J72" s="227"/>
      <c r="K72" s="227"/>
      <c r="L72" s="227"/>
      <c r="M72" s="227"/>
      <c r="N72" s="227"/>
    </row>
    <row r="73" spans="1:14" s="165" customFormat="1" ht="12.75">
      <c r="A73" s="227"/>
      <c r="B73" s="227"/>
      <c r="C73" s="227"/>
      <c r="H73" s="164"/>
      <c r="I73" s="227"/>
      <c r="J73" s="227"/>
      <c r="K73" s="227"/>
      <c r="L73" s="227"/>
      <c r="M73" s="227"/>
      <c r="N73" s="227"/>
    </row>
    <row r="74" spans="1:3" ht="12.75">
      <c r="A74" s="227"/>
      <c r="B74" s="227"/>
      <c r="C74" s="165"/>
    </row>
    <row r="75" spans="3:14" s="165" customFormat="1" ht="12.75">
      <c r="C75" s="227"/>
      <c r="H75" s="164"/>
      <c r="I75" s="227"/>
      <c r="J75" s="227"/>
      <c r="K75" s="227"/>
      <c r="L75" s="227"/>
      <c r="M75" s="227"/>
      <c r="N75" s="227"/>
    </row>
    <row r="76" spans="1:14" s="165" customFormat="1" ht="12.75">
      <c r="A76" s="227"/>
      <c r="B76" s="227"/>
      <c r="C76" s="227"/>
      <c r="H76" s="164"/>
      <c r="I76" s="227"/>
      <c r="J76" s="227"/>
      <c r="K76" s="227"/>
      <c r="L76" s="227"/>
      <c r="M76" s="227"/>
      <c r="N76" s="227"/>
    </row>
    <row r="77" spans="3:14" s="165" customFormat="1" ht="12.75">
      <c r="C77" s="227"/>
      <c r="H77" s="164"/>
      <c r="I77" s="227"/>
      <c r="J77" s="227"/>
      <c r="K77" s="227"/>
      <c r="L77" s="227"/>
      <c r="M77" s="227"/>
      <c r="N77" s="227"/>
    </row>
    <row r="78" spans="1:8" s="165" customFormat="1" ht="12.75">
      <c r="A78" s="227"/>
      <c r="B78" s="227"/>
      <c r="C78" s="227"/>
      <c r="H78" s="164"/>
    </row>
    <row r="79" spans="3:8" s="165" customFormat="1" ht="12.75">
      <c r="C79" s="227"/>
      <c r="H79" s="164"/>
    </row>
    <row r="80" spans="1:8" s="165" customFormat="1" ht="12.75">
      <c r="A80" s="227"/>
      <c r="B80" s="227"/>
      <c r="H80" s="164"/>
    </row>
    <row r="81" spans="3:8" s="165" customFormat="1" ht="12.75">
      <c r="C81" s="227"/>
      <c r="H81" s="164"/>
    </row>
    <row r="82" spans="1:2" ht="12.75">
      <c r="A82" s="227"/>
      <c r="B82" s="227"/>
    </row>
    <row r="83" spans="1:2" ht="12.75">
      <c r="A83" s="227"/>
      <c r="B83" s="227"/>
    </row>
    <row r="84" spans="1:2" ht="12.75">
      <c r="A84" s="283"/>
      <c r="B84" s="283"/>
    </row>
    <row r="85" spans="1:2" ht="12.75">
      <c r="A85" s="227"/>
      <c r="B85" s="227"/>
    </row>
    <row r="86" spans="1:2" ht="12.75">
      <c r="A86" s="227"/>
      <c r="B86" s="227"/>
    </row>
    <row r="87" spans="1:2" ht="12.75">
      <c r="A87" s="227"/>
      <c r="B87" s="227"/>
    </row>
    <row r="88" spans="1:3" ht="12.75">
      <c r="A88" s="227"/>
      <c r="B88" s="227"/>
      <c r="C88" s="165"/>
    </row>
    <row r="89" spans="1:3" s="275" customFormat="1" ht="12.75">
      <c r="A89" s="214"/>
      <c r="B89" s="214"/>
      <c r="C89" s="227"/>
    </row>
    <row r="90" spans="1:2" ht="12.75">
      <c r="A90" s="227"/>
      <c r="B90" s="227"/>
    </row>
    <row r="91" spans="1:3" ht="12.75">
      <c r="A91" s="227"/>
      <c r="B91" s="227"/>
      <c r="C91" s="165"/>
    </row>
    <row r="92" spans="1:3" ht="12.75">
      <c r="A92" s="227"/>
      <c r="B92" s="227"/>
      <c r="C92" s="165"/>
    </row>
    <row r="93" spans="1:2" ht="12.75">
      <c r="A93" s="165"/>
      <c r="B93" s="165"/>
    </row>
    <row r="94" spans="1:2" ht="12.75">
      <c r="A94" s="165"/>
      <c r="B94" s="165"/>
    </row>
    <row r="95" spans="1:2" ht="12.75">
      <c r="A95" s="227"/>
      <c r="B95" s="227"/>
    </row>
    <row r="96" spans="1:2" ht="12.75">
      <c r="A96" s="165"/>
      <c r="B96" s="165"/>
    </row>
    <row r="97" spans="1:2" ht="12.75">
      <c r="A97" s="227"/>
      <c r="B97" s="227"/>
    </row>
    <row r="98" spans="1:3" ht="12.75">
      <c r="A98" s="227"/>
      <c r="B98" s="227"/>
      <c r="C98" s="165"/>
    </row>
    <row r="99" spans="1:2" ht="12.75">
      <c r="A99" s="165"/>
      <c r="B99" s="165"/>
    </row>
    <row r="100" spans="1:2" ht="12.75">
      <c r="A100" s="227"/>
      <c r="B100" s="227"/>
    </row>
    <row r="101" spans="1:3" ht="12.75">
      <c r="A101" s="227"/>
      <c r="B101" s="227"/>
      <c r="C101" s="165"/>
    </row>
    <row r="102" spans="1:3" ht="12.75">
      <c r="A102" s="227"/>
      <c r="B102" s="227"/>
      <c r="C102" s="165"/>
    </row>
    <row r="103" spans="1:3" ht="12.75">
      <c r="A103" s="227"/>
      <c r="B103" s="227"/>
      <c r="C103" s="165"/>
    </row>
    <row r="104" spans="1:3" ht="12.75">
      <c r="A104" s="227"/>
      <c r="B104" s="227"/>
      <c r="C104" s="165"/>
    </row>
    <row r="105" spans="1:2" ht="12.75">
      <c r="A105" s="227"/>
      <c r="B105" s="227"/>
    </row>
    <row r="106" spans="1:2" ht="12.75">
      <c r="A106" s="227"/>
      <c r="B106" s="227"/>
    </row>
    <row r="107" spans="1:3" ht="12.75">
      <c r="A107" s="227"/>
      <c r="B107" s="227"/>
      <c r="C107" s="165"/>
    </row>
    <row r="108" spans="1:2" ht="12.75">
      <c r="A108" s="227"/>
      <c r="B108" s="227"/>
    </row>
    <row r="109" spans="1:2" ht="12.75">
      <c r="A109" s="227"/>
      <c r="B109" s="227"/>
    </row>
    <row r="110" spans="1:2" ht="12.75">
      <c r="A110" s="165"/>
      <c r="B110" s="165"/>
    </row>
    <row r="111" spans="1:2" ht="12.75">
      <c r="A111" s="165"/>
      <c r="B111" s="165"/>
    </row>
    <row r="112" spans="1:2" ht="12.75">
      <c r="A112" s="165"/>
      <c r="B112" s="165"/>
    </row>
    <row r="113" spans="1:2" ht="12.75">
      <c r="A113" s="165"/>
      <c r="B113" s="165"/>
    </row>
    <row r="114" spans="1:2" ht="12.75">
      <c r="A114" s="165"/>
      <c r="B114" s="165"/>
    </row>
    <row r="115" spans="1:2" ht="12.75">
      <c r="A115" s="165"/>
      <c r="B115" s="165"/>
    </row>
    <row r="116" spans="1:2" ht="12.75">
      <c r="A116" s="227"/>
      <c r="B116" s="227"/>
    </row>
    <row r="117" spans="1:2" ht="12.75">
      <c r="A117" s="227"/>
      <c r="B117" s="227"/>
    </row>
    <row r="118" spans="1:2" ht="12.75">
      <c r="A118" s="165"/>
      <c r="B118" s="165"/>
    </row>
    <row r="119" spans="1:2" ht="12.75">
      <c r="A119" s="165"/>
      <c r="B119" s="165"/>
    </row>
    <row r="120" spans="1:2" ht="12.75">
      <c r="A120" s="227"/>
      <c r="B120" s="227"/>
    </row>
    <row r="121" spans="1:2" ht="12.75">
      <c r="A121" s="227"/>
      <c r="B121" s="227"/>
    </row>
    <row r="122" spans="1:2" ht="12.75">
      <c r="A122" s="227"/>
      <c r="B122" s="227"/>
    </row>
    <row r="123" spans="1:2" ht="12.75">
      <c r="A123" s="165"/>
      <c r="B123" s="165"/>
    </row>
    <row r="124" spans="1:2" ht="12.75">
      <c r="A124" s="227"/>
      <c r="B124" s="227"/>
    </row>
    <row r="125" spans="1:2" ht="12.75">
      <c r="A125" s="227"/>
      <c r="B125" s="227"/>
    </row>
  </sheetData>
  <sheetProtection/>
  <mergeCells count="1">
    <mergeCell ref="A31:E31"/>
  </mergeCells>
  <printOptions gridLines="1" horizontalCentered="1"/>
  <pageMargins left="0.7874015748031497" right="0.7874015748031497" top="0" bottom="0.984251968503937" header="0.5118110236220472" footer="0.5118110236220472"/>
  <pageSetup fitToHeight="1" fitToWidth="1" horizontalDpi="300" verticalDpi="300" orientation="portrait" paperSize="9" r:id="rId1"/>
  <headerFooter alignWithMargins="0">
    <oddFooter>&amp;L&amp;F   &amp;D  &amp;T</oddFooter>
  </headerFooter>
  <rowBreaks count="2" manualBreakCount="2">
    <brk id="44" max="255" man="1"/>
    <brk id="6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70" zoomScaleNormal="70" zoomScalePageLayoutView="0" workbookViewId="0" topLeftCell="G22">
      <selection activeCell="J34" sqref="J34:M60"/>
    </sheetView>
  </sheetViews>
  <sheetFormatPr defaultColWidth="11.421875" defaultRowHeight="12.75"/>
  <cols>
    <col min="1" max="1" width="3.7109375" style="241" customWidth="1"/>
    <col min="2" max="2" width="6.8515625" style="0" customWidth="1"/>
    <col min="3" max="3" width="24.00390625" style="0" customWidth="1"/>
    <col min="4" max="4" width="11.7109375" style="0" customWidth="1"/>
    <col min="5" max="5" width="60.7109375" style="0" customWidth="1"/>
    <col min="6" max="6" width="12.7109375" style="0" customWidth="1"/>
    <col min="7" max="7" width="60.7109375" style="0" customWidth="1"/>
    <col min="8" max="8" width="12.7109375" style="0" customWidth="1"/>
    <col min="9" max="9" width="49.8515625" style="0" customWidth="1"/>
    <col min="10" max="10" width="12.7109375" style="0" customWidth="1"/>
    <col min="11" max="11" width="46.57421875" style="0" customWidth="1"/>
    <col min="12" max="12" width="6.7109375" style="0" customWidth="1"/>
    <col min="13" max="13" width="21.57421875" style="0" customWidth="1"/>
    <col min="14" max="14" width="33.28125" style="0" customWidth="1"/>
  </cols>
  <sheetData>
    <row r="1" spans="1:11" ht="12.75">
      <c r="A1" s="241" t="s">
        <v>1007</v>
      </c>
      <c r="B1" s="200" t="s">
        <v>1008</v>
      </c>
      <c r="C1" t="s">
        <v>1009</v>
      </c>
      <c r="D1" t="s">
        <v>1010</v>
      </c>
      <c r="E1" s="200" t="s">
        <v>1011</v>
      </c>
      <c r="F1" s="200" t="s">
        <v>1012</v>
      </c>
      <c r="G1" s="200" t="s">
        <v>1013</v>
      </c>
      <c r="H1" t="s">
        <v>1014</v>
      </c>
      <c r="I1" s="200" t="s">
        <v>1015</v>
      </c>
      <c r="J1" t="s">
        <v>1016</v>
      </c>
      <c r="K1" t="s">
        <v>1017</v>
      </c>
    </row>
    <row r="2" spans="1:12" ht="12.75">
      <c r="A2" s="167" t="s">
        <v>896</v>
      </c>
      <c r="B2" s="284" t="s">
        <v>931</v>
      </c>
      <c r="C2" s="285" t="s">
        <v>897</v>
      </c>
      <c r="D2" s="227" t="str">
        <f>'11 étap'!$A$4</f>
        <v>11ème Etape</v>
      </c>
      <c r="E2" s="274" t="str">
        <f>'11 étap'!$D$5</f>
        <v> AMBERT (63) -  BOURBON L'ARCHAMBAULT (03)</v>
      </c>
      <c r="F2" s="227" t="str">
        <f>'12 étap'!$A$4</f>
        <v>12ème Etape</v>
      </c>
      <c r="G2" s="274" t="str">
        <f>'12 étap'!$D$5</f>
        <v>BOURBON L'ARCHAMBAULT (03) - ROMORANTIN LANTHENAY (41)</v>
      </c>
      <c r="I2" s="293"/>
      <c r="J2" s="294"/>
      <c r="L2" s="265"/>
    </row>
    <row r="3" spans="1:12" ht="12.75">
      <c r="A3" s="167" t="s">
        <v>898</v>
      </c>
      <c r="B3" s="284" t="s">
        <v>931</v>
      </c>
      <c r="C3" s="285" t="s">
        <v>899</v>
      </c>
      <c r="D3" s="227" t="str">
        <f>'7 étap'!$A$4</f>
        <v>7ème Etape</v>
      </c>
      <c r="E3" s="274" t="str">
        <f>'7 étap'!$D$5</f>
        <v> LANNEMEZAN (65)   l'Isle JOURDAIN (32)</v>
      </c>
      <c r="F3" s="227"/>
      <c r="G3" s="274"/>
      <c r="I3" s="293"/>
      <c r="J3" s="294"/>
      <c r="L3" s="263"/>
    </row>
    <row r="4" spans="1:12" ht="12.75">
      <c r="A4" s="281">
        <v>12</v>
      </c>
      <c r="B4" s="284" t="s">
        <v>931</v>
      </c>
      <c r="C4" s="285" t="s">
        <v>900</v>
      </c>
      <c r="D4" s="227" t="str">
        <f>'9 étap'!$A$4</f>
        <v>9ème Etape</v>
      </c>
      <c r="E4" s="274" t="str">
        <f>'9 étap'!$D$5</f>
        <v> CAUSSADE (82) - MUR DE BARREZ (12)</v>
      </c>
      <c r="F4" s="227" t="str">
        <f>'10 étap'!$A$4</f>
        <v>10ème Etape</v>
      </c>
      <c r="G4" s="274" t="str">
        <f>'10 étap'!$D$5</f>
        <v> MUR DE BARREZ (12) -   AMBERT (63)</v>
      </c>
      <c r="I4" s="293"/>
      <c r="J4" s="293"/>
      <c r="K4" s="295"/>
      <c r="L4" s="265"/>
    </row>
    <row r="5" spans="1:12" ht="12.75">
      <c r="A5" s="281">
        <v>15</v>
      </c>
      <c r="B5" s="284" t="s">
        <v>944</v>
      </c>
      <c r="C5" s="285" t="s">
        <v>901</v>
      </c>
      <c r="D5" s="227" t="str">
        <f>'10 étap'!$A$4</f>
        <v>10ème Etape</v>
      </c>
      <c r="E5" s="274" t="str">
        <f>'10 étap'!$D$5</f>
        <v> MUR DE BARREZ (12) -   AMBERT (63)</v>
      </c>
      <c r="F5" s="227"/>
      <c r="G5" s="274"/>
      <c r="I5" s="293"/>
      <c r="J5" s="294"/>
      <c r="L5" s="265"/>
    </row>
    <row r="6" spans="1:12" ht="12.75">
      <c r="A6" s="281">
        <v>16</v>
      </c>
      <c r="B6" s="284" t="s">
        <v>948</v>
      </c>
      <c r="C6" s="285" t="s">
        <v>902</v>
      </c>
      <c r="D6" s="227" t="str">
        <f>'2 étap'!$A$4</f>
        <v>2ème Etape</v>
      </c>
      <c r="E6" s="274" t="str">
        <f>'2 étap'!$D$5</f>
        <v>MELLE (79) - LIBOURNE (33)</v>
      </c>
      <c r="F6" s="227"/>
      <c r="G6" s="274"/>
      <c r="I6" s="293"/>
      <c r="J6" s="293"/>
      <c r="K6" s="295"/>
      <c r="L6" s="265"/>
    </row>
    <row r="7" spans="1:12" ht="12.75">
      <c r="A7" s="282">
        <v>17</v>
      </c>
      <c r="B7" s="284" t="s">
        <v>948</v>
      </c>
      <c r="C7" s="285" t="s">
        <v>903</v>
      </c>
      <c r="D7" s="227" t="str">
        <f>'2 étap'!$A$4</f>
        <v>2ème Etape</v>
      </c>
      <c r="E7" s="274" t="str">
        <f>'2 étap'!$D$5</f>
        <v>MELLE (79) - LIBOURNE (33)</v>
      </c>
      <c r="F7" s="227"/>
      <c r="G7" s="274"/>
      <c r="I7" s="293"/>
      <c r="K7" s="295"/>
      <c r="L7" s="265"/>
    </row>
    <row r="8" spans="1:12" ht="12.75">
      <c r="A8" s="282">
        <v>18</v>
      </c>
      <c r="B8" s="284" t="s">
        <v>944</v>
      </c>
      <c r="C8" s="285" t="s">
        <v>904</v>
      </c>
      <c r="D8" s="227" t="str">
        <f>'12 étap'!$A$4</f>
        <v>12ème Etape</v>
      </c>
      <c r="E8" s="274" t="str">
        <f>'12 étap'!$D$5</f>
        <v>BOURBON L'ARCHAMBAULT (03) - ROMORANTIN LANTHENAY (41)</v>
      </c>
      <c r="F8" s="227"/>
      <c r="G8" s="274"/>
      <c r="H8" s="227"/>
      <c r="I8" s="274"/>
      <c r="J8" s="227"/>
      <c r="K8" s="274"/>
      <c r="L8" s="265"/>
    </row>
    <row r="9" spans="1:12" ht="12.75">
      <c r="A9" s="282">
        <v>27</v>
      </c>
      <c r="B9" s="284" t="s">
        <v>931</v>
      </c>
      <c r="C9" s="288" t="s">
        <v>905</v>
      </c>
      <c r="D9" s="227" t="str">
        <f>'14 étap'!$A$4</f>
        <v>14ème Etape</v>
      </c>
      <c r="E9" s="274" t="str">
        <f>'14 étap'!$D$5</f>
        <v> LAVARE (72) - BERNAY (27)</v>
      </c>
      <c r="F9" s="165"/>
      <c r="G9" s="165"/>
      <c r="I9" s="293"/>
      <c r="J9" s="294"/>
      <c r="L9" s="263"/>
    </row>
    <row r="10" spans="1:12" ht="12.75">
      <c r="A10" s="282">
        <v>31</v>
      </c>
      <c r="B10" s="284" t="s">
        <v>948</v>
      </c>
      <c r="C10" s="285" t="s">
        <v>906</v>
      </c>
      <c r="D10" s="227" t="str">
        <f>'7 étap'!$A$4</f>
        <v>7ème Etape</v>
      </c>
      <c r="E10" s="274" t="str">
        <f>'7 étap'!$D$5</f>
        <v> LANNEMEZAN (65)   l'Isle JOURDAIN (32)</v>
      </c>
      <c r="F10" s="227" t="str">
        <f>'8 étap'!$A$4</f>
        <v>8ème Etape</v>
      </c>
      <c r="G10" s="274" t="str">
        <f>'8 étap'!$D$5</f>
        <v> L'ISLE JOURDAIN (32) -   CAUSSADE (82)</v>
      </c>
      <c r="I10" s="293"/>
      <c r="J10" s="294"/>
      <c r="L10" s="265"/>
    </row>
    <row r="11" spans="1:12" ht="12.75">
      <c r="A11" s="282">
        <v>32</v>
      </c>
      <c r="B11" s="284" t="s">
        <v>944</v>
      </c>
      <c r="C11" s="285" t="s">
        <v>907</v>
      </c>
      <c r="D11" s="227" t="str">
        <f>'7 étap'!$A$4</f>
        <v>7ème Etape</v>
      </c>
      <c r="E11" s="274" t="str">
        <f>'7 étap'!$D$5</f>
        <v> LANNEMEZAN (65)   l'Isle JOURDAIN (32)</v>
      </c>
      <c r="F11" s="227" t="str">
        <f>'8 étap'!$A$4</f>
        <v>8ème Etape</v>
      </c>
      <c r="G11" s="274" t="str">
        <f>'8 étap'!$D$5</f>
        <v> L'ISLE JOURDAIN (32) -   CAUSSADE (82)</v>
      </c>
      <c r="H11" s="227"/>
      <c r="I11" s="274"/>
      <c r="J11" s="227"/>
      <c r="K11" s="274"/>
      <c r="L11" s="265"/>
    </row>
    <row r="12" spans="1:12" ht="12.75">
      <c r="A12" s="282">
        <v>33</v>
      </c>
      <c r="B12" s="284" t="s">
        <v>948</v>
      </c>
      <c r="C12" s="285" t="s">
        <v>908</v>
      </c>
      <c r="D12" s="227" t="str">
        <f>'2 étap'!$A$4</f>
        <v>2ème Etape</v>
      </c>
      <c r="E12" s="274" t="str">
        <f>'2 étap'!$D$5</f>
        <v>MELLE (79) - LIBOURNE (33)</v>
      </c>
      <c r="F12" s="227" t="str">
        <f>'3 étap'!$A$4</f>
        <v>3ème Etape</v>
      </c>
      <c r="G12" s="274" t="str">
        <f>'3 étap'!$D$5</f>
        <v>LIBOURNE (33) - GRENADE SUR L'ADOUR (40)</v>
      </c>
      <c r="I12" s="293"/>
      <c r="J12" s="293"/>
      <c r="K12" s="295"/>
      <c r="L12" s="265"/>
    </row>
    <row r="13" spans="1:12" ht="12.75">
      <c r="A13" s="282">
        <v>36</v>
      </c>
      <c r="B13" s="284" t="s">
        <v>931</v>
      </c>
      <c r="C13" s="285" t="s">
        <v>909</v>
      </c>
      <c r="E13" s="269" t="s">
        <v>1021</v>
      </c>
      <c r="F13" s="227" t="str">
        <f>'1 étap'!$A$4</f>
        <v>1ère Etape</v>
      </c>
      <c r="G13" s="271" t="str">
        <f>'1 étap'!$D$5</f>
        <v>CHATILLON SUR INDRE (36) - MELLE (79)</v>
      </c>
      <c r="H13" s="227" t="str">
        <f>'12 étap'!$A$4</f>
        <v>12ème Etape</v>
      </c>
      <c r="I13" s="268" t="str">
        <f>'12 étap'!$D$5</f>
        <v>BOURBON L'ARCHAMBAULT (03) - ROMORANTIN LANTHENAY (41)</v>
      </c>
      <c r="J13" s="293"/>
      <c r="K13" s="295"/>
      <c r="L13" s="265"/>
    </row>
    <row r="14" spans="1:12" ht="12.75">
      <c r="A14" s="282">
        <v>37</v>
      </c>
      <c r="B14" s="284" t="s">
        <v>931</v>
      </c>
      <c r="C14" s="285" t="s">
        <v>910</v>
      </c>
      <c r="D14" s="227" t="str">
        <f>'1 étap'!$A$4</f>
        <v>1ère Etape</v>
      </c>
      <c r="E14" s="271" t="str">
        <f>'1 étap'!$D$5</f>
        <v>CHATILLON SUR INDRE (36) - MELLE (79)</v>
      </c>
      <c r="F14" s="227"/>
      <c r="G14" s="274"/>
      <c r="I14" s="293"/>
      <c r="J14" s="293"/>
      <c r="K14" s="295"/>
      <c r="L14" s="265"/>
    </row>
    <row r="15" spans="1:10" ht="12.75">
      <c r="A15" s="282">
        <v>40</v>
      </c>
      <c r="B15" s="284" t="s">
        <v>973</v>
      </c>
      <c r="C15" s="285" t="s">
        <v>911</v>
      </c>
      <c r="D15" s="227" t="str">
        <f>'3 étap'!$A$4</f>
        <v>3ème Etape</v>
      </c>
      <c r="E15" s="274" t="str">
        <f>'3 étap'!$D$5</f>
        <v>LIBOURNE (33) - GRENADE SUR L'ADOUR (40)</v>
      </c>
      <c r="F15" s="227" t="str">
        <f>'4 étap'!$A$4</f>
        <v>4ème Etape</v>
      </c>
      <c r="G15" s="274" t="str">
        <f>'4 étap'!$D$5</f>
        <v>  GRENADE SUR L'ADOUR (40)     HASPARREN (64)</v>
      </c>
      <c r="I15" s="293"/>
      <c r="J15" s="293"/>
    </row>
    <row r="16" spans="1:12" ht="12.75">
      <c r="A16" s="282">
        <v>41</v>
      </c>
      <c r="B16" s="284" t="s">
        <v>944</v>
      </c>
      <c r="C16" s="285" t="s">
        <v>912</v>
      </c>
      <c r="D16" s="227" t="str">
        <f>'12 étap'!$A$4</f>
        <v>12ème Etape</v>
      </c>
      <c r="E16" s="274" t="str">
        <f>'12 étap'!$D$5</f>
        <v>BOURBON L'ARCHAMBAULT (03) - ROMORANTIN LANTHENAY (41)</v>
      </c>
      <c r="F16" s="227" t="str">
        <f>'13 étap'!$A$4</f>
        <v>13ème Etape</v>
      </c>
      <c r="G16" s="274" t="str">
        <f>'13 étap'!$D$5</f>
        <v>ROMORANTIN LANTHENAY (41) - LAVARE (72)</v>
      </c>
      <c r="I16" s="293"/>
      <c r="J16" s="293"/>
      <c r="K16" s="295"/>
      <c r="L16" s="265"/>
    </row>
    <row r="17" spans="1:12" ht="12.75">
      <c r="A17" s="282">
        <v>43</v>
      </c>
      <c r="B17" s="284" t="s">
        <v>948</v>
      </c>
      <c r="C17" s="285" t="s">
        <v>913</v>
      </c>
      <c r="D17" s="227" t="str">
        <f>'10 étap'!$A$4</f>
        <v>10ème Etape</v>
      </c>
      <c r="E17" s="274" t="str">
        <f>'10 étap'!$D$5</f>
        <v> MUR DE BARREZ (12) -   AMBERT (63)</v>
      </c>
      <c r="F17" s="165"/>
      <c r="G17" s="165"/>
      <c r="I17" s="293"/>
      <c r="J17" s="293"/>
      <c r="K17" s="295"/>
      <c r="L17" s="265"/>
    </row>
    <row r="18" spans="1:10" ht="12.75" customHeight="1">
      <c r="A18" s="282">
        <v>46</v>
      </c>
      <c r="B18" s="284" t="s">
        <v>944</v>
      </c>
      <c r="C18" s="285" t="s">
        <v>914</v>
      </c>
      <c r="D18" s="227" t="str">
        <f>'9 étap'!$A$4</f>
        <v>9ème Etape</v>
      </c>
      <c r="E18" s="274" t="str">
        <f>'9 étap'!$D$5</f>
        <v> CAUSSADE (82) - MUR DE BARREZ (12)</v>
      </c>
      <c r="F18" s="227"/>
      <c r="G18" s="274"/>
      <c r="I18" s="293"/>
      <c r="J18" s="293"/>
    </row>
    <row r="19" spans="1:10" ht="12.75">
      <c r="A19" s="282">
        <v>47</v>
      </c>
      <c r="B19" s="284" t="s">
        <v>944</v>
      </c>
      <c r="C19" s="285" t="s">
        <v>915</v>
      </c>
      <c r="D19" s="227" t="str">
        <f>'3 étap'!$A$4</f>
        <v>3ème Etape</v>
      </c>
      <c r="E19" s="274" t="str">
        <f>'3 étap'!$D$5</f>
        <v>LIBOURNE (33) - GRENADE SUR L'ADOUR (40)</v>
      </c>
      <c r="F19" s="283"/>
      <c r="G19" s="283"/>
      <c r="I19" s="293"/>
      <c r="J19" s="293"/>
    </row>
    <row r="20" spans="1:12" ht="12.75">
      <c r="A20" s="282">
        <v>61</v>
      </c>
      <c r="B20" s="284" t="s">
        <v>931</v>
      </c>
      <c r="C20" s="288" t="s">
        <v>916</v>
      </c>
      <c r="D20" s="227" t="str">
        <f>'14 étap'!$A$4</f>
        <v>14ème Etape</v>
      </c>
      <c r="E20" s="274" t="str">
        <f>'14 étap'!$D$5</f>
        <v> LAVARE (72) - BERNAY (27)</v>
      </c>
      <c r="F20" s="265"/>
      <c r="G20" s="265"/>
      <c r="I20" s="293"/>
      <c r="J20" s="294"/>
      <c r="L20" s="263"/>
    </row>
    <row r="21" spans="1:12" ht="12.75">
      <c r="A21" s="282">
        <v>63</v>
      </c>
      <c r="B21" s="284" t="s">
        <v>944</v>
      </c>
      <c r="C21" s="285" t="s">
        <v>917</v>
      </c>
      <c r="D21" s="227" t="str">
        <f>'10 étap'!$A$4</f>
        <v>10ème Etape</v>
      </c>
      <c r="E21" s="274" t="str">
        <f>'10 étap'!$D$5</f>
        <v> MUR DE BARREZ (12) -   AMBERT (63)</v>
      </c>
      <c r="F21" s="227" t="str">
        <f>'11 étap'!$A$4</f>
        <v>11ème Etape</v>
      </c>
      <c r="G21" s="274" t="str">
        <f>'11 étap'!$D$5</f>
        <v> AMBERT (63) -  BOURBON L'ARCHAMBAULT (03)</v>
      </c>
      <c r="I21" s="293"/>
      <c r="J21" s="293"/>
      <c r="K21" s="295"/>
      <c r="L21" s="265"/>
    </row>
    <row r="22" spans="1:12" ht="12.75">
      <c r="A22" s="282">
        <v>64</v>
      </c>
      <c r="B22" s="284" t="s">
        <v>973</v>
      </c>
      <c r="C22" s="285" t="s">
        <v>918</v>
      </c>
      <c r="D22" s="227" t="str">
        <f>'4 étap'!$A$4</f>
        <v>4ème Etape</v>
      </c>
      <c r="E22" s="274" t="str">
        <f>'4 étap'!$D$5</f>
        <v>  GRENADE SUR L'ADOUR (40)     HASPARREN (64)</v>
      </c>
      <c r="F22" s="227" t="str">
        <f>'5 étap'!$A$4</f>
        <v>5ème Etape</v>
      </c>
      <c r="G22" s="274" t="str">
        <f>'5 étap'!$D$5</f>
        <v>HASPARREN (64) - ANGAÏS (64)</v>
      </c>
      <c r="H22" s="227" t="str">
        <f>'6 étap'!$A$4</f>
        <v>6ème Etape</v>
      </c>
      <c r="I22" s="274" t="str">
        <f>'6 étap'!$D$5</f>
        <v>ANGAÏS (64)  LANNEMEZAN (65)</v>
      </c>
      <c r="J22" s="293"/>
      <c r="K22" s="295"/>
      <c r="L22" s="265"/>
    </row>
    <row r="23" spans="1:12" ht="12.75">
      <c r="A23" s="282">
        <v>65</v>
      </c>
      <c r="B23" s="284" t="s">
        <v>973</v>
      </c>
      <c r="C23" s="291" t="s">
        <v>919</v>
      </c>
      <c r="D23" s="227" t="str">
        <f>'6 étap'!$A$4</f>
        <v>6ème Etape</v>
      </c>
      <c r="E23" s="274" t="str">
        <f>'6 étap'!$D$5</f>
        <v>ANGAÏS (64)  LANNEMEZAN (65)</v>
      </c>
      <c r="F23" s="227" t="str">
        <f>'7 étap'!$A$4</f>
        <v>7ème Etape</v>
      </c>
      <c r="G23" s="274" t="str">
        <f>'7 étap'!$D$5</f>
        <v> LANNEMEZAN (65)   l'Isle JOURDAIN (32)</v>
      </c>
      <c r="H23" s="227"/>
      <c r="I23" s="274"/>
      <c r="J23" s="294"/>
      <c r="L23" s="263"/>
    </row>
    <row r="24" spans="1:12" ht="12.75">
      <c r="A24" s="282">
        <v>72</v>
      </c>
      <c r="B24" s="284" t="s">
        <v>948</v>
      </c>
      <c r="C24" s="285" t="s">
        <v>920</v>
      </c>
      <c r="D24" s="227" t="str">
        <f>'13 étap'!$A$4</f>
        <v>13ème Etape</v>
      </c>
      <c r="E24" s="274" t="str">
        <f>'13 étap'!$D$5</f>
        <v>ROMORANTIN LANTHENAY (41) - LAVARE (72)</v>
      </c>
      <c r="F24" s="227" t="str">
        <f>'14 étap'!$A$4</f>
        <v>14ème Etape</v>
      </c>
      <c r="G24" s="274" t="str">
        <f>'14 étap'!$D$5</f>
        <v> LAVARE (72) - BERNAY (27)</v>
      </c>
      <c r="I24" s="293"/>
      <c r="J24" s="293"/>
      <c r="L24" s="265"/>
    </row>
    <row r="25" spans="1:12" ht="12.75">
      <c r="A25" s="282">
        <v>79</v>
      </c>
      <c r="B25" s="284" t="s">
        <v>973</v>
      </c>
      <c r="C25" s="285" t="s">
        <v>921</v>
      </c>
      <c r="D25" s="227" t="str">
        <f>'1 étap'!$A$4</f>
        <v>1ère Etape</v>
      </c>
      <c r="E25" s="271" t="str">
        <f>'1 étap'!$D$5</f>
        <v>CHATILLON SUR INDRE (36) - MELLE (79)</v>
      </c>
      <c r="F25" s="227" t="str">
        <f>'2 étap'!$A$4</f>
        <v>2ème Etape</v>
      </c>
      <c r="G25" s="274" t="str">
        <f>'2 étap'!$D$5</f>
        <v>MELLE (79) - LIBOURNE (33)</v>
      </c>
      <c r="I25" s="293"/>
      <c r="J25" s="293"/>
      <c r="K25" s="295"/>
      <c r="L25" s="265"/>
    </row>
    <row r="26" spans="1:12" ht="12.75">
      <c r="A26" s="282">
        <v>81</v>
      </c>
      <c r="B26" s="284" t="s">
        <v>944</v>
      </c>
      <c r="C26" s="285" t="s">
        <v>922</v>
      </c>
      <c r="D26" s="227" t="str">
        <f>'8 étap'!$A$4</f>
        <v>8ème Etape</v>
      </c>
      <c r="E26" s="274" t="str">
        <f>'8 étap'!$D$5</f>
        <v> L'ISLE JOURDAIN (32) -   CAUSSADE (82)</v>
      </c>
      <c r="F26" s="263"/>
      <c r="G26" s="263"/>
      <c r="I26" s="293"/>
      <c r="J26" s="293"/>
      <c r="K26" s="295"/>
      <c r="L26" s="265"/>
    </row>
    <row r="27" spans="1:12" ht="12.75">
      <c r="A27" s="282">
        <v>82</v>
      </c>
      <c r="B27" s="284" t="s">
        <v>944</v>
      </c>
      <c r="C27" s="285" t="s">
        <v>923</v>
      </c>
      <c r="D27" s="227" t="str">
        <f>'8 étap'!$A$4</f>
        <v>8ème Etape</v>
      </c>
      <c r="E27" s="274" t="str">
        <f>'8 étap'!$D$5</f>
        <v> L'ISLE JOURDAIN (32) -   CAUSSADE (82)</v>
      </c>
      <c r="F27" s="227" t="str">
        <f>'9 étap'!$A$4</f>
        <v>9ème Etape</v>
      </c>
      <c r="G27" s="274" t="str">
        <f>'9 étap'!$D$5</f>
        <v> CAUSSADE (82) - MUR DE BARREZ (12)</v>
      </c>
      <c r="I27" s="293"/>
      <c r="J27" s="293"/>
      <c r="K27" s="295"/>
      <c r="L27" s="265"/>
    </row>
    <row r="28" spans="1:10" ht="12.75">
      <c r="A28" s="282">
        <v>86</v>
      </c>
      <c r="B28" s="284" t="s">
        <v>948</v>
      </c>
      <c r="C28" s="285" t="s">
        <v>924</v>
      </c>
      <c r="D28" s="227" t="str">
        <f>'1 étap'!$A$4</f>
        <v>1ère Etape</v>
      </c>
      <c r="E28" s="271" t="str">
        <f>'1 étap'!$D$5</f>
        <v>CHATILLON SUR INDRE (36) - MELLE (79)</v>
      </c>
      <c r="F28" s="165"/>
      <c r="G28" s="165"/>
      <c r="I28" s="293"/>
      <c r="J28" s="294"/>
    </row>
    <row r="29" spans="3:10" ht="12.75">
      <c r="C29" s="165"/>
      <c r="D29" s="265"/>
      <c r="I29" s="293"/>
      <c r="J29" s="293"/>
    </row>
    <row r="30" s="165" customFormat="1" ht="12.75">
      <c r="A30" s="164"/>
    </row>
    <row r="32" spans="1:3" s="165" customFormat="1" ht="12.75">
      <c r="A32" s="164"/>
      <c r="C32" s="263"/>
    </row>
    <row r="33" spans="1:3" s="165" customFormat="1" ht="12.75">
      <c r="A33" s="164"/>
      <c r="C33" s="283"/>
    </row>
    <row r="34" spans="1:13" s="227" customFormat="1" ht="12.75">
      <c r="A34" s="250"/>
      <c r="C34" s="296">
        <v>41105</v>
      </c>
      <c r="D34" s="227" t="str">
        <f>'1 étap'!$A$4</f>
        <v>1ère Etape</v>
      </c>
      <c r="E34" s="271" t="str">
        <f>'1 étap'!$D$5</f>
        <v>CHATILLON SUR INDRE (36) - MELLE (79)</v>
      </c>
      <c r="G34" s="273" t="s">
        <v>22</v>
      </c>
      <c r="I34" s="273" t="s">
        <v>25</v>
      </c>
      <c r="K34" s="273" t="s">
        <v>56</v>
      </c>
      <c r="M34" s="273" t="s">
        <v>37</v>
      </c>
    </row>
    <row r="35" spans="1:3" s="227" customFormat="1" ht="12.75">
      <c r="A35" s="250"/>
      <c r="C35" s="296"/>
    </row>
    <row r="36" spans="1:13" s="227" customFormat="1" ht="12.75">
      <c r="A36" s="250"/>
      <c r="C36" s="296">
        <v>41106</v>
      </c>
      <c r="D36" s="227" t="str">
        <f>'2 étap'!$A$4</f>
        <v>2ème Etape</v>
      </c>
      <c r="E36" s="271" t="str">
        <f>'2 étap'!$D$5</f>
        <v>MELLE (79) - LIBOURNE (33)</v>
      </c>
      <c r="F36" s="283"/>
      <c r="G36" s="273" t="s">
        <v>119</v>
      </c>
      <c r="I36" s="273" t="s">
        <v>101</v>
      </c>
      <c r="K36" s="273" t="s">
        <v>153</v>
      </c>
      <c r="M36" s="273" t="s">
        <v>56</v>
      </c>
    </row>
    <row r="37" spans="1:3" s="227" customFormat="1" ht="12.75">
      <c r="A37" s="250"/>
      <c r="C37" s="296"/>
    </row>
    <row r="38" spans="1:11" s="227" customFormat="1" ht="12.75">
      <c r="A38" s="250"/>
      <c r="C38" s="296">
        <v>41107</v>
      </c>
      <c r="D38" s="227" t="str">
        <f>'3 étap'!$A$4</f>
        <v>3ème Etape</v>
      </c>
      <c r="E38" s="271" t="str">
        <f>'3 étap'!$D$5</f>
        <v>LIBOURNE (33) - GRENADE SUR L'ADOUR (40)</v>
      </c>
      <c r="G38" s="273" t="s">
        <v>153</v>
      </c>
      <c r="I38" s="273" t="s">
        <v>213</v>
      </c>
      <c r="K38" s="273" t="s">
        <v>190</v>
      </c>
    </row>
    <row r="39" spans="1:11" s="227" customFormat="1" ht="12.75">
      <c r="A39" s="250"/>
      <c r="C39" s="296"/>
      <c r="K39" s="293"/>
    </row>
    <row r="40" spans="1:11" s="227" customFormat="1" ht="12.75">
      <c r="A40" s="250"/>
      <c r="C40" s="296">
        <v>41108</v>
      </c>
      <c r="D40" s="227" t="str">
        <f>'4 étap'!$A$4</f>
        <v>4ème Etape</v>
      </c>
      <c r="E40" s="271" t="str">
        <f>'4 étap'!$D$5</f>
        <v>  GRENADE SUR L'ADOUR (40)     HASPARREN (64)</v>
      </c>
      <c r="G40" s="273" t="s">
        <v>213</v>
      </c>
      <c r="I40" s="273" t="s">
        <v>288</v>
      </c>
      <c r="K40" s="265"/>
    </row>
    <row r="41" spans="1:3" s="227" customFormat="1" ht="12.75">
      <c r="A41" s="250"/>
      <c r="C41" s="296"/>
    </row>
    <row r="42" spans="1:11" s="227" customFormat="1" ht="12.75">
      <c r="A42" s="250"/>
      <c r="C42" s="296">
        <v>41109</v>
      </c>
      <c r="D42" s="227" t="str">
        <f>'5 étap'!$A$4</f>
        <v>5ème Etape</v>
      </c>
      <c r="E42" s="271" t="str">
        <f>'5 étap'!$D$5</f>
        <v>HASPARREN (64) - ANGAÏS (64)</v>
      </c>
      <c r="G42" s="273" t="s">
        <v>288</v>
      </c>
      <c r="H42" s="165"/>
      <c r="I42" s="265"/>
      <c r="K42" s="265"/>
    </row>
    <row r="43" spans="1:3" s="227" customFormat="1" ht="12.75">
      <c r="A43" s="250"/>
      <c r="C43" s="296"/>
    </row>
    <row r="44" spans="1:13" s="227" customFormat="1" ht="12.75">
      <c r="A44" s="250"/>
      <c r="C44" s="296">
        <v>41110</v>
      </c>
      <c r="D44" s="227" t="str">
        <f>'6 étap'!$A$4</f>
        <v>6ème Etape</v>
      </c>
      <c r="E44" s="271" t="str">
        <f>'6 étap'!$D$5</f>
        <v>ANGAÏS (64)  LANNEMEZAN (65)</v>
      </c>
      <c r="G44" s="273" t="s">
        <v>288</v>
      </c>
      <c r="I44" s="250" t="s">
        <v>359</v>
      </c>
      <c r="K44" s="265"/>
      <c r="M44" s="265"/>
    </row>
    <row r="45" spans="1:3" s="227" customFormat="1" ht="12.75">
      <c r="A45" s="250"/>
      <c r="C45" s="296"/>
    </row>
    <row r="46" spans="1:13" s="227" customFormat="1" ht="12.75">
      <c r="A46" s="250"/>
      <c r="C46" s="296">
        <v>41111</v>
      </c>
      <c r="D46" s="227" t="str">
        <f>'7 étap'!$A$4</f>
        <v>7ème Etape</v>
      </c>
      <c r="E46" s="271" t="str">
        <f>'7 étap'!$D$5</f>
        <v> LANNEMEZAN (65)   l'Isle JOURDAIN (32)</v>
      </c>
      <c r="F46" s="165"/>
      <c r="G46" s="273" t="s">
        <v>443</v>
      </c>
      <c r="I46" s="273" t="s">
        <v>420</v>
      </c>
      <c r="K46" s="273" t="s">
        <v>481</v>
      </c>
      <c r="M46" s="273" t="s">
        <v>359</v>
      </c>
    </row>
    <row r="47" spans="1:3" s="227" customFormat="1" ht="12.75">
      <c r="A47" s="250"/>
      <c r="C47" s="296"/>
    </row>
    <row r="48" spans="1:13" s="227" customFormat="1" ht="12.75">
      <c r="A48" s="250"/>
      <c r="C48" s="296">
        <v>41112</v>
      </c>
      <c r="D48" s="227" t="str">
        <f>'8 étap'!$A$4</f>
        <v>8ème Etape</v>
      </c>
      <c r="E48" s="271" t="str">
        <f>'8 étap'!$D$5</f>
        <v> L'ISLE JOURDAIN (32) -   CAUSSADE (82)</v>
      </c>
      <c r="F48" s="165"/>
      <c r="G48" s="270" t="s">
        <v>420</v>
      </c>
      <c r="H48" s="165"/>
      <c r="I48" s="273" t="s">
        <v>481</v>
      </c>
      <c r="K48" s="270" t="s">
        <v>509</v>
      </c>
      <c r="M48" s="270" t="s">
        <v>529</v>
      </c>
    </row>
    <row r="49" spans="1:3" s="227" customFormat="1" ht="12.75">
      <c r="A49" s="250"/>
      <c r="C49" s="296"/>
    </row>
    <row r="50" spans="1:11" s="227" customFormat="1" ht="12.75">
      <c r="A50" s="250"/>
      <c r="C50" s="296">
        <v>41113</v>
      </c>
      <c r="D50" s="227" t="str">
        <f>'9 étap'!$A$4</f>
        <v>9ème Etape</v>
      </c>
      <c r="E50" s="271" t="str">
        <f>'9 étap'!$D$5</f>
        <v> CAUSSADE (82) - MUR DE BARREZ (12)</v>
      </c>
      <c r="F50" s="165"/>
      <c r="G50" s="270" t="s">
        <v>547</v>
      </c>
      <c r="I50" s="270" t="s">
        <v>539</v>
      </c>
      <c r="K50" s="273" t="s">
        <v>529</v>
      </c>
    </row>
    <row r="51" spans="1:3" s="227" customFormat="1" ht="12.75">
      <c r="A51" s="250"/>
      <c r="C51" s="296"/>
    </row>
    <row r="52" spans="1:13" s="227" customFormat="1" ht="12.75">
      <c r="A52" s="250"/>
      <c r="C52" s="296">
        <v>41114</v>
      </c>
      <c r="D52" s="227" t="str">
        <f>'10 étap'!$A$4</f>
        <v>10ème Etape</v>
      </c>
      <c r="E52" s="297" t="str">
        <f>'10 étap'!$D$5</f>
        <v> MUR DE BARREZ (12) -   AMBERT (63)</v>
      </c>
      <c r="F52" s="165"/>
      <c r="G52" s="273" t="s">
        <v>547</v>
      </c>
      <c r="I52" s="273" t="s">
        <v>595</v>
      </c>
      <c r="K52" s="273" t="s">
        <v>617</v>
      </c>
      <c r="M52" s="273" t="s">
        <v>640</v>
      </c>
    </row>
    <row r="53" spans="1:5" s="165" customFormat="1" ht="12.75">
      <c r="A53" s="164"/>
      <c r="C53" s="296"/>
      <c r="D53" s="227"/>
      <c r="E53" s="227"/>
    </row>
    <row r="54" spans="1:9" s="165" customFormat="1" ht="12.75">
      <c r="A54" s="164"/>
      <c r="C54" s="296">
        <v>41115</v>
      </c>
      <c r="D54" s="227" t="str">
        <f>'11 étap'!$A$4</f>
        <v>11ème Etape</v>
      </c>
      <c r="E54" s="271" t="str">
        <f>'11 étap'!$D$5</f>
        <v> AMBERT (63) -  BOURBON L'ARCHAMBAULT (03)</v>
      </c>
      <c r="F54" s="227"/>
      <c r="G54" s="273" t="s">
        <v>684</v>
      </c>
      <c r="I54" s="273" t="s">
        <v>640</v>
      </c>
    </row>
    <row r="55" spans="1:5" s="165" customFormat="1" ht="12.75">
      <c r="A55" s="164"/>
      <c r="C55" s="296"/>
      <c r="D55" s="227"/>
      <c r="E55" s="227"/>
    </row>
    <row r="56" spans="1:13" s="165" customFormat="1" ht="12.75">
      <c r="A56" s="164"/>
      <c r="C56" s="296">
        <v>41116</v>
      </c>
      <c r="D56" s="227" t="str">
        <f>'12 étap'!$A$4</f>
        <v>12ème Etape</v>
      </c>
      <c r="E56" s="271" t="str">
        <f>'12 étap'!$D$5</f>
        <v>BOURBON L'ARCHAMBAULT (03) - ROMORANTIN LANTHENAY (41)</v>
      </c>
      <c r="G56" s="273" t="s">
        <v>684</v>
      </c>
      <c r="I56" s="273" t="s">
        <v>722</v>
      </c>
      <c r="K56" s="273" t="s">
        <v>22</v>
      </c>
      <c r="M56" s="273" t="s">
        <v>756</v>
      </c>
    </row>
    <row r="57" spans="1:5" s="165" customFormat="1" ht="12.75">
      <c r="A57" s="164"/>
      <c r="C57" s="296"/>
      <c r="D57" s="227"/>
      <c r="E57" s="227"/>
    </row>
    <row r="58" spans="1:11" s="165" customFormat="1" ht="12.75">
      <c r="A58" s="164"/>
      <c r="C58" s="296">
        <v>41117</v>
      </c>
      <c r="D58" s="227" t="str">
        <f>'13 étap'!$A$4</f>
        <v>13ème Etape</v>
      </c>
      <c r="E58" s="271" t="str">
        <f>'13 étap'!$D$5</f>
        <v>ROMORANTIN LANTHENAY (41) - LAVARE (72)</v>
      </c>
      <c r="F58" s="227"/>
      <c r="G58" s="273" t="s">
        <v>756</v>
      </c>
      <c r="H58" s="227"/>
      <c r="I58" s="273" t="s">
        <v>803</v>
      </c>
      <c r="K58" s="265"/>
    </row>
    <row r="59" spans="1:5" s="165" customFormat="1" ht="12.75">
      <c r="A59" s="164"/>
      <c r="C59" s="296"/>
      <c r="D59" s="227"/>
      <c r="E59" s="227"/>
    </row>
    <row r="60" spans="1:13" s="165" customFormat="1" ht="12.75">
      <c r="A60" s="164"/>
      <c r="C60" s="296">
        <v>41118</v>
      </c>
      <c r="D60" s="227" t="str">
        <f>'14 étap'!$A$4</f>
        <v>14ème Etape</v>
      </c>
      <c r="E60" s="271" t="str">
        <f>'14 étap'!$D$5</f>
        <v> LAVARE (72) - BERNAY (27)</v>
      </c>
      <c r="G60" s="275" t="s">
        <v>853</v>
      </c>
      <c r="I60" s="275" t="s">
        <v>815</v>
      </c>
      <c r="J60" s="298"/>
      <c r="K60" s="273" t="s">
        <v>803</v>
      </c>
      <c r="M60" s="265"/>
    </row>
    <row r="61" spans="1:5" s="165" customFormat="1" ht="12.75">
      <c r="A61" s="164"/>
      <c r="C61" s="263"/>
      <c r="D61" s="227"/>
      <c r="E61" s="227"/>
    </row>
    <row r="62" spans="1:10" s="227" customFormat="1" ht="12.75">
      <c r="A62" s="250"/>
      <c r="C62" s="263"/>
      <c r="E62" s="271"/>
      <c r="J62" s="298"/>
    </row>
  </sheetData>
  <sheetProtection/>
  <printOptions gridLines="1" horizontalCentered="1" verticalCentered="1"/>
  <pageMargins left="0.39375" right="0.39375" top="0.9840277777777778" bottom="0.984027777777778" header="0.5118055555555556" footer="0.5118055555555556"/>
  <pageSetup fitToHeight="1" fitToWidth="1" horizontalDpi="300" verticalDpi="300" orientation="landscape" paperSize="9" scale="44" r:id="rId1"/>
  <headerFooter alignWithMargins="0">
    <oddFooter>&amp;L&amp;F   &amp;D  &amp;T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59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M4" s="15"/>
    </row>
    <row r="5" spans="1:14" ht="13.5" customHeight="1">
      <c r="A5" s="16"/>
      <c r="B5" s="6"/>
      <c r="C5" s="17"/>
      <c r="D5" s="328" t="s">
        <v>6</v>
      </c>
      <c r="E5" s="328"/>
      <c r="F5" s="328"/>
      <c r="G5" s="328"/>
      <c r="H5" s="16">
        <v>193</v>
      </c>
      <c r="I5" s="6" t="s">
        <v>7</v>
      </c>
      <c r="J5" s="6"/>
      <c r="K5" s="6"/>
      <c r="L5" s="19">
        <v>0.125</v>
      </c>
      <c r="M5" s="20">
        <v>0.125</v>
      </c>
      <c r="N5" s="3" t="s">
        <v>8</v>
      </c>
    </row>
    <row r="6" spans="1:14" ht="13.5" customHeight="1">
      <c r="A6" s="21"/>
      <c r="B6" s="323" t="s">
        <v>7</v>
      </c>
      <c r="C6" s="32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0.4479166666666667</v>
      </c>
      <c r="M6" s="19">
        <v>0.4479166666666667</v>
      </c>
      <c r="N6" s="15" t="s">
        <v>13</v>
      </c>
    </row>
    <row r="7" spans="1:12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</row>
    <row r="8" spans="1:12" ht="13.5" customHeight="1">
      <c r="A8" s="30"/>
      <c r="B8" s="31"/>
      <c r="C8" s="31"/>
      <c r="D8" s="32" t="s">
        <v>22</v>
      </c>
      <c r="E8" s="31"/>
      <c r="F8" s="31"/>
      <c r="G8" s="33"/>
      <c r="H8" s="33"/>
      <c r="I8" s="33"/>
      <c r="J8" s="33"/>
      <c r="K8" s="33"/>
      <c r="L8" s="34"/>
    </row>
    <row r="9" spans="1:13" ht="13.5" customHeight="1">
      <c r="A9" s="35">
        <v>0</v>
      </c>
      <c r="B9" s="35">
        <f>H5</f>
        <v>193</v>
      </c>
      <c r="C9" s="36">
        <v>0</v>
      </c>
      <c r="D9" s="37" t="s">
        <v>23</v>
      </c>
      <c r="E9" s="36" t="s">
        <v>24</v>
      </c>
      <c r="F9" s="36">
        <v>102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$L$5</f>
        <v>0.125</v>
      </c>
      <c r="K9" s="38">
        <f>$L$5</f>
        <v>0.125</v>
      </c>
      <c r="L9" s="39"/>
      <c r="M9" s="3"/>
    </row>
    <row r="10" spans="1:13" ht="13.5" customHeight="1">
      <c r="A10" s="35"/>
      <c r="B10" s="40">
        <f>B9-A10</f>
        <v>193</v>
      </c>
      <c r="C10" s="40">
        <f>C9+A10</f>
        <v>0</v>
      </c>
      <c r="D10" s="41" t="s">
        <v>25</v>
      </c>
      <c r="E10" s="36" t="s">
        <v>26</v>
      </c>
      <c r="F10" s="36"/>
      <c r="G10" s="42">
        <f>SUM($G$9+$O$3*C10)</f>
        <v>0.125</v>
      </c>
      <c r="H10" s="42">
        <f>SUM($H$9+$P$3*C10)</f>
        <v>0.125</v>
      </c>
      <c r="I10" s="42">
        <f>SUM($I$9+$Q$3*C10)</f>
        <v>0.125</v>
      </c>
      <c r="J10" s="42">
        <f>SUM($J$9+$R$3*C10)</f>
        <v>0.125</v>
      </c>
      <c r="K10" s="42">
        <f>SUM($K$9+$S$3*C10)</f>
        <v>0.125</v>
      </c>
      <c r="L10" s="39"/>
      <c r="M10" s="3"/>
    </row>
    <row r="11" spans="1:13" ht="13.5" customHeight="1">
      <c r="A11" s="35">
        <v>12</v>
      </c>
      <c r="B11" s="40">
        <f>B10-A11</f>
        <v>181</v>
      </c>
      <c r="C11" s="40">
        <f>C10+A11</f>
        <v>12</v>
      </c>
      <c r="D11" s="43" t="s">
        <v>27</v>
      </c>
      <c r="E11" s="36" t="s">
        <v>28</v>
      </c>
      <c r="F11" s="36"/>
      <c r="G11" s="42">
        <f aca="true" t="shared" si="0" ref="G11:G50">SUM($G$9+$O$3*C11)</f>
        <v>0.15625</v>
      </c>
      <c r="H11" s="42">
        <f aca="true" t="shared" si="1" ref="H11:H50">SUM($H$9+$P$3*C11)</f>
        <v>0.15833333333333333</v>
      </c>
      <c r="I11" s="42">
        <f aca="true" t="shared" si="2" ref="I11:I50">SUM($I$9+$Q$3*C11)</f>
        <v>0.1607142857142857</v>
      </c>
      <c r="J11" s="42">
        <f aca="true" t="shared" si="3" ref="J11:J50">SUM($J$9+$R$3*C11)</f>
        <v>0.16346153846153846</v>
      </c>
      <c r="K11" s="42">
        <f aca="true" t="shared" si="4" ref="K11:K50">SUM($K$9+$S$3*C11)</f>
        <v>0.16666666666666666</v>
      </c>
      <c r="L11" s="39"/>
      <c r="M11" s="3"/>
    </row>
    <row r="12" spans="1:13" ht="13.5" customHeight="1">
      <c r="A12" s="35">
        <v>7</v>
      </c>
      <c r="B12" s="40">
        <f>B11-A12</f>
        <v>174</v>
      </c>
      <c r="C12" s="40">
        <f>C11+A12</f>
        <v>19</v>
      </c>
      <c r="D12" s="44" t="s">
        <v>29</v>
      </c>
      <c r="E12" s="36" t="s">
        <v>28</v>
      </c>
      <c r="F12" s="36"/>
      <c r="G12" s="42">
        <f t="shared" si="0"/>
        <v>0.17447916666666666</v>
      </c>
      <c r="H12" s="42">
        <f t="shared" si="1"/>
        <v>0.17777777777777776</v>
      </c>
      <c r="I12" s="42">
        <f t="shared" si="2"/>
        <v>0.18154761904761904</v>
      </c>
      <c r="J12" s="42">
        <f t="shared" si="3"/>
        <v>0.1858974358974359</v>
      </c>
      <c r="K12" s="42">
        <f t="shared" si="4"/>
        <v>0.1909722222222222</v>
      </c>
      <c r="L12" s="39"/>
      <c r="M12" s="3"/>
    </row>
    <row r="13" spans="1:13" ht="13.5" customHeight="1">
      <c r="A13" s="35">
        <v>8</v>
      </c>
      <c r="B13" s="40">
        <f>B12-A13</f>
        <v>166</v>
      </c>
      <c r="C13" s="40">
        <f>C12+A13</f>
        <v>27</v>
      </c>
      <c r="D13" s="44" t="s">
        <v>30</v>
      </c>
      <c r="E13" s="36" t="s">
        <v>31</v>
      </c>
      <c r="F13" s="36"/>
      <c r="G13" s="42">
        <f t="shared" si="0"/>
        <v>0.1953125</v>
      </c>
      <c r="H13" s="42">
        <f t="shared" si="1"/>
        <v>0.2</v>
      </c>
      <c r="I13" s="42">
        <f t="shared" si="2"/>
        <v>0.20535714285714285</v>
      </c>
      <c r="J13" s="42">
        <f t="shared" si="3"/>
        <v>0.21153846153846154</v>
      </c>
      <c r="K13" s="42">
        <f t="shared" si="4"/>
        <v>0.21875</v>
      </c>
      <c r="L13" s="39"/>
      <c r="M13" s="3"/>
    </row>
    <row r="14" spans="1:13" ht="13.5" customHeight="1">
      <c r="A14" s="35">
        <v>1</v>
      </c>
      <c r="B14" s="40">
        <f aca="true" t="shared" si="5" ref="B14:B42">B13-A14</f>
        <v>165</v>
      </c>
      <c r="C14" s="40">
        <f aca="true" t="shared" si="6" ref="C14:C42">C13+A14</f>
        <v>28</v>
      </c>
      <c r="D14" s="44" t="s">
        <v>32</v>
      </c>
      <c r="E14" s="36" t="s">
        <v>33</v>
      </c>
      <c r="F14" s="36"/>
      <c r="G14" s="42">
        <f t="shared" si="0"/>
        <v>0.19791666666666666</v>
      </c>
      <c r="H14" s="42">
        <f t="shared" si="1"/>
        <v>0.20277777777777778</v>
      </c>
      <c r="I14" s="42">
        <f t="shared" si="2"/>
        <v>0.20833333333333331</v>
      </c>
      <c r="J14" s="42">
        <f t="shared" si="3"/>
        <v>0.21474358974358976</v>
      </c>
      <c r="K14" s="42">
        <f t="shared" si="4"/>
        <v>0.2222222222222222</v>
      </c>
      <c r="L14" s="39"/>
      <c r="M14" s="3"/>
    </row>
    <row r="15" spans="1:13" ht="13.5" customHeight="1">
      <c r="A15" s="35">
        <v>12</v>
      </c>
      <c r="B15" s="40">
        <f aca="true" t="shared" si="7" ref="B15:B21">B14-A15</f>
        <v>153</v>
      </c>
      <c r="C15" s="40">
        <f aca="true" t="shared" si="8" ref="C15:C21">C14+A15</f>
        <v>40</v>
      </c>
      <c r="D15" s="43" t="s">
        <v>34</v>
      </c>
      <c r="E15" s="45" t="s">
        <v>35</v>
      </c>
      <c r="F15" s="36"/>
      <c r="G15" s="42">
        <f>SUM($G$9+$O$3*C15)</f>
        <v>0.22916666666666666</v>
      </c>
      <c r="H15" s="42">
        <f>SUM($H$9+$P$3*C15)</f>
        <v>0.2361111111111111</v>
      </c>
      <c r="I15" s="42">
        <f>SUM($I$9+$Q$3*C15)</f>
        <v>0.24404761904761904</v>
      </c>
      <c r="J15" s="42">
        <f>SUM($J$9+$R$3*C15)</f>
        <v>0.2532051282051282</v>
      </c>
      <c r="K15" s="42">
        <f>SUM($K$9+$S$3*C15)</f>
        <v>0.2638888888888889</v>
      </c>
      <c r="L15" s="39"/>
      <c r="M15" s="3"/>
    </row>
    <row r="16" spans="1:13" ht="13.5" customHeight="1">
      <c r="A16" s="35">
        <v>0.5</v>
      </c>
      <c r="B16" s="40">
        <f t="shared" si="7"/>
        <v>152.5</v>
      </c>
      <c r="C16" s="40">
        <f t="shared" si="8"/>
        <v>40.5</v>
      </c>
      <c r="D16" s="41" t="s">
        <v>22</v>
      </c>
      <c r="E16" s="45" t="s">
        <v>35</v>
      </c>
      <c r="F16" s="36"/>
      <c r="G16" s="42">
        <f>SUM($G$9+$O$3*C16)</f>
        <v>0.23046875</v>
      </c>
      <c r="H16" s="42">
        <f>SUM($H$9+$P$3*C16)</f>
        <v>0.2375</v>
      </c>
      <c r="I16" s="42">
        <f>SUM($I$9+$Q$3*C16)</f>
        <v>0.24553571428571427</v>
      </c>
      <c r="J16" s="42">
        <f>SUM($J$9+$R$3*C16)</f>
        <v>0.2548076923076923</v>
      </c>
      <c r="K16" s="42">
        <f>SUM($K$9+$S$3*C16)</f>
        <v>0.265625</v>
      </c>
      <c r="L16" s="39"/>
      <c r="M16" s="3"/>
    </row>
    <row r="17" spans="1:12" s="3" customFormat="1" ht="13.5" customHeight="1">
      <c r="A17" s="35">
        <v>0.5</v>
      </c>
      <c r="B17" s="40">
        <f t="shared" si="7"/>
        <v>152</v>
      </c>
      <c r="C17" s="40">
        <f t="shared" si="8"/>
        <v>41</v>
      </c>
      <c r="D17" s="43" t="s">
        <v>36</v>
      </c>
      <c r="E17" s="36" t="s">
        <v>35</v>
      </c>
      <c r="F17" s="36"/>
      <c r="G17" s="42">
        <f>SUM($G$9+$O$3*C17)</f>
        <v>0.23177083333333331</v>
      </c>
      <c r="H17" s="42">
        <f>SUM($H$9+$P$3*C17)</f>
        <v>0.23888888888888887</v>
      </c>
      <c r="I17" s="42">
        <f>SUM($I$9+$Q$3*C17)</f>
        <v>0.24702380952380953</v>
      </c>
      <c r="J17" s="42">
        <f>SUM($J$9+$R$3*C17)</f>
        <v>0.2564102564102564</v>
      </c>
      <c r="K17" s="42">
        <f>SUM($K$9+$S$3*C17)</f>
        <v>0.2673611111111111</v>
      </c>
      <c r="L17" s="39"/>
    </row>
    <row r="18" spans="1:12" s="3" customFormat="1" ht="13.5" customHeight="1">
      <c r="A18" s="35">
        <v>5</v>
      </c>
      <c r="B18" s="40">
        <f t="shared" si="7"/>
        <v>147</v>
      </c>
      <c r="C18" s="40">
        <f t="shared" si="8"/>
        <v>46</v>
      </c>
      <c r="D18" s="41" t="s">
        <v>37</v>
      </c>
      <c r="E18" s="36" t="s">
        <v>38</v>
      </c>
      <c r="F18" s="36"/>
      <c r="G18" s="42">
        <f>SUM($G$9+$O$3*C18)</f>
        <v>0.24479166666666666</v>
      </c>
      <c r="H18" s="42">
        <f>SUM($H$9+$P$3*C18)</f>
        <v>0.25277777777777777</v>
      </c>
      <c r="I18" s="42">
        <f>SUM($I$9+$Q$3*C18)</f>
        <v>0.26190476190476186</v>
      </c>
      <c r="J18" s="42">
        <f>SUM($J$9+$R$3*C18)</f>
        <v>0.27243589743589747</v>
      </c>
      <c r="K18" s="42">
        <f>SUM($K$9+$S$3*C18)</f>
        <v>0.2847222222222222</v>
      </c>
      <c r="L18" s="39"/>
    </row>
    <row r="19" spans="1:12" s="52" customFormat="1" ht="26.25" customHeight="1">
      <c r="A19" s="46">
        <v>3</v>
      </c>
      <c r="B19" s="47">
        <f t="shared" si="7"/>
        <v>144</v>
      </c>
      <c r="C19" s="47">
        <f t="shared" si="8"/>
        <v>49</v>
      </c>
      <c r="D19" s="48" t="s">
        <v>39</v>
      </c>
      <c r="E19" s="49" t="s">
        <v>38</v>
      </c>
      <c r="F19" s="49"/>
      <c r="G19" s="50">
        <f t="shared" si="0"/>
        <v>0.25260416666666663</v>
      </c>
      <c r="H19" s="50">
        <f t="shared" si="1"/>
        <v>0.26111111111111107</v>
      </c>
      <c r="I19" s="50">
        <f t="shared" si="2"/>
        <v>0.2708333333333333</v>
      </c>
      <c r="J19" s="50">
        <f t="shared" si="3"/>
        <v>0.28205128205128205</v>
      </c>
      <c r="K19" s="50">
        <f t="shared" si="4"/>
        <v>0.29513888888888884</v>
      </c>
      <c r="L19" s="51"/>
    </row>
    <row r="20" spans="1:12" s="3" customFormat="1" ht="13.5" customHeight="1">
      <c r="A20" s="35">
        <v>4.5</v>
      </c>
      <c r="B20" s="40">
        <f t="shared" si="7"/>
        <v>139.5</v>
      </c>
      <c r="C20" s="40">
        <f t="shared" si="8"/>
        <v>53.5</v>
      </c>
      <c r="D20" s="43" t="s">
        <v>40</v>
      </c>
      <c r="E20" s="36" t="s">
        <v>38</v>
      </c>
      <c r="F20" s="36"/>
      <c r="G20" s="42">
        <f t="shared" si="0"/>
        <v>0.26432291666666663</v>
      </c>
      <c r="H20" s="42">
        <f t="shared" si="1"/>
        <v>0.2736111111111111</v>
      </c>
      <c r="I20" s="42">
        <f t="shared" si="2"/>
        <v>0.28422619047619047</v>
      </c>
      <c r="J20" s="42">
        <f t="shared" si="3"/>
        <v>0.296474358974359</v>
      </c>
      <c r="K20" s="42">
        <f t="shared" si="4"/>
        <v>0.31076388888888884</v>
      </c>
      <c r="L20" s="39"/>
    </row>
    <row r="21" spans="1:12" s="3" customFormat="1" ht="13.5" customHeight="1">
      <c r="A21" s="35">
        <v>8.5</v>
      </c>
      <c r="B21" s="40">
        <f t="shared" si="7"/>
        <v>131</v>
      </c>
      <c r="C21" s="40">
        <f t="shared" si="8"/>
        <v>62</v>
      </c>
      <c r="D21" s="43" t="s">
        <v>41</v>
      </c>
      <c r="E21" s="36" t="s">
        <v>38</v>
      </c>
      <c r="F21" s="36"/>
      <c r="G21" s="42">
        <f t="shared" si="0"/>
        <v>0.2864583333333333</v>
      </c>
      <c r="H21" s="42">
        <f t="shared" si="1"/>
        <v>0.29722222222222217</v>
      </c>
      <c r="I21" s="42">
        <f t="shared" si="2"/>
        <v>0.30952380952380953</v>
      </c>
      <c r="J21" s="42">
        <f t="shared" si="3"/>
        <v>0.3237179487179487</v>
      </c>
      <c r="K21" s="42">
        <f t="shared" si="4"/>
        <v>0.3402777777777778</v>
      </c>
      <c r="L21" s="39"/>
    </row>
    <row r="22" spans="1:12" s="3" customFormat="1" ht="13.5" customHeight="1">
      <c r="A22" s="35">
        <v>13</v>
      </c>
      <c r="B22" s="40">
        <f t="shared" si="5"/>
        <v>118</v>
      </c>
      <c r="C22" s="40">
        <f t="shared" si="6"/>
        <v>75</v>
      </c>
      <c r="D22" s="43" t="s">
        <v>42</v>
      </c>
      <c r="E22" s="36" t="s">
        <v>38</v>
      </c>
      <c r="F22" s="36"/>
      <c r="G22" s="42">
        <f t="shared" si="0"/>
        <v>0.3203125</v>
      </c>
      <c r="H22" s="42">
        <f t="shared" si="1"/>
        <v>0.3333333333333333</v>
      </c>
      <c r="I22" s="42">
        <f t="shared" si="2"/>
        <v>0.3482142857142857</v>
      </c>
      <c r="J22" s="42">
        <f t="shared" si="3"/>
        <v>0.36538461538461536</v>
      </c>
      <c r="K22" s="42">
        <f t="shared" si="4"/>
        <v>0.38541666666666663</v>
      </c>
      <c r="L22" s="39"/>
    </row>
    <row r="23" spans="1:12" s="3" customFormat="1" ht="13.5" customHeight="1">
      <c r="A23" s="35">
        <v>7</v>
      </c>
      <c r="B23" s="40">
        <f t="shared" si="5"/>
        <v>111</v>
      </c>
      <c r="C23" s="40">
        <f t="shared" si="6"/>
        <v>82</v>
      </c>
      <c r="D23" s="44" t="s">
        <v>43</v>
      </c>
      <c r="E23" s="36" t="s">
        <v>38</v>
      </c>
      <c r="F23" s="36"/>
      <c r="G23" s="42">
        <f t="shared" si="0"/>
        <v>0.33854166666666663</v>
      </c>
      <c r="H23" s="42">
        <f t="shared" si="1"/>
        <v>0.35277777777777775</v>
      </c>
      <c r="I23" s="42">
        <f t="shared" si="2"/>
        <v>0.36904761904761907</v>
      </c>
      <c r="J23" s="42">
        <f t="shared" si="3"/>
        <v>0.38782051282051283</v>
      </c>
      <c r="K23" s="42">
        <f t="shared" si="4"/>
        <v>0.4097222222222222</v>
      </c>
      <c r="L23" s="39"/>
    </row>
    <row r="24" spans="1:12" s="3" customFormat="1" ht="13.5" customHeight="1">
      <c r="A24" s="35">
        <v>7.5</v>
      </c>
      <c r="B24" s="40">
        <f t="shared" si="5"/>
        <v>103.5</v>
      </c>
      <c r="C24" s="40">
        <f t="shared" si="6"/>
        <v>89.5</v>
      </c>
      <c r="D24" s="43" t="s">
        <v>44</v>
      </c>
      <c r="E24" s="36" t="s">
        <v>38</v>
      </c>
      <c r="F24" s="36"/>
      <c r="G24" s="42">
        <f t="shared" si="0"/>
        <v>0.35807291666666663</v>
      </c>
      <c r="H24" s="42">
        <f t="shared" si="1"/>
        <v>0.3736111111111111</v>
      </c>
      <c r="I24" s="42">
        <f t="shared" si="2"/>
        <v>0.3913690476190476</v>
      </c>
      <c r="J24" s="42">
        <f t="shared" si="3"/>
        <v>0.41185897435897434</v>
      </c>
      <c r="K24" s="42">
        <f t="shared" si="4"/>
        <v>0.4357638888888889</v>
      </c>
      <c r="L24" s="39"/>
    </row>
    <row r="25" spans="1:12" s="3" customFormat="1" ht="13.5" customHeight="1">
      <c r="A25" s="35">
        <v>6</v>
      </c>
      <c r="B25" s="40">
        <f t="shared" si="5"/>
        <v>97.5</v>
      </c>
      <c r="C25" s="40">
        <f t="shared" si="6"/>
        <v>95.5</v>
      </c>
      <c r="D25" s="44" t="s">
        <v>45</v>
      </c>
      <c r="E25" s="36" t="s">
        <v>46</v>
      </c>
      <c r="F25" s="36"/>
      <c r="G25" s="42">
        <f t="shared" si="0"/>
        <v>0.37369791666666663</v>
      </c>
      <c r="H25" s="42">
        <f t="shared" si="1"/>
        <v>0.3902777777777777</v>
      </c>
      <c r="I25" s="42">
        <f t="shared" si="2"/>
        <v>0.40922619047619047</v>
      </c>
      <c r="J25" s="42">
        <f t="shared" si="3"/>
        <v>0.43108974358974356</v>
      </c>
      <c r="K25" s="42">
        <f t="shared" si="4"/>
        <v>0.4565972222222222</v>
      </c>
      <c r="L25" s="39"/>
    </row>
    <row r="26" spans="1:12" s="3" customFormat="1" ht="13.5" customHeight="1">
      <c r="A26" s="35">
        <v>4.5</v>
      </c>
      <c r="B26" s="40">
        <f t="shared" si="5"/>
        <v>93</v>
      </c>
      <c r="C26" s="40">
        <f t="shared" si="6"/>
        <v>100</v>
      </c>
      <c r="D26" s="43" t="s">
        <v>47</v>
      </c>
      <c r="E26" s="36" t="s">
        <v>48</v>
      </c>
      <c r="F26" s="36"/>
      <c r="G26" s="42">
        <f t="shared" si="0"/>
        <v>0.38541666666666663</v>
      </c>
      <c r="H26" s="42">
        <f t="shared" si="1"/>
        <v>0.40277777777777773</v>
      </c>
      <c r="I26" s="42">
        <f t="shared" si="2"/>
        <v>0.4226190476190476</v>
      </c>
      <c r="J26" s="42">
        <f t="shared" si="3"/>
        <v>0.4455128205128205</v>
      </c>
      <c r="K26" s="42">
        <f t="shared" si="4"/>
        <v>0.4722222222222222</v>
      </c>
      <c r="L26" s="39"/>
    </row>
    <row r="27" spans="1:12" s="3" customFormat="1" ht="13.5" customHeight="1">
      <c r="A27" s="35">
        <v>7</v>
      </c>
      <c r="B27" s="40">
        <f t="shared" si="5"/>
        <v>86</v>
      </c>
      <c r="C27" s="40">
        <f t="shared" si="6"/>
        <v>107</v>
      </c>
      <c r="D27" s="44" t="s">
        <v>49</v>
      </c>
      <c r="E27" s="36" t="s">
        <v>48</v>
      </c>
      <c r="F27" s="36"/>
      <c r="G27" s="42">
        <f t="shared" si="0"/>
        <v>0.4036458333333333</v>
      </c>
      <c r="H27" s="42">
        <f t="shared" si="1"/>
        <v>0.42222222222222217</v>
      </c>
      <c r="I27" s="42">
        <f t="shared" si="2"/>
        <v>0.44345238095238093</v>
      </c>
      <c r="J27" s="42">
        <f t="shared" si="3"/>
        <v>0.46794871794871795</v>
      </c>
      <c r="K27" s="42">
        <f t="shared" si="4"/>
        <v>0.49652777777777773</v>
      </c>
      <c r="L27" s="19"/>
    </row>
    <row r="28" spans="1:12" s="3" customFormat="1" ht="12.75" customHeight="1" hidden="1">
      <c r="A28" s="35"/>
      <c r="B28" s="40">
        <f t="shared" si="5"/>
        <v>86</v>
      </c>
      <c r="C28" s="40">
        <f t="shared" si="6"/>
        <v>107</v>
      </c>
      <c r="D28" s="28"/>
      <c r="E28" s="29"/>
      <c r="F28" s="29"/>
      <c r="G28" s="42">
        <f t="shared" si="0"/>
        <v>0.4036458333333333</v>
      </c>
      <c r="H28" s="42">
        <f t="shared" si="1"/>
        <v>0.42222222222222217</v>
      </c>
      <c r="I28" s="42">
        <f t="shared" si="2"/>
        <v>0.44345238095238093</v>
      </c>
      <c r="J28" s="42">
        <f t="shared" si="3"/>
        <v>0.46794871794871795</v>
      </c>
      <c r="K28" s="42">
        <f t="shared" si="4"/>
        <v>0.49652777777777773</v>
      </c>
      <c r="L28" s="19"/>
    </row>
    <row r="29" spans="1:12" s="3" customFormat="1" ht="12.75" customHeight="1" hidden="1">
      <c r="A29" s="35"/>
      <c r="B29" s="40">
        <f t="shared" si="5"/>
        <v>86</v>
      </c>
      <c r="C29" s="40">
        <f t="shared" si="6"/>
        <v>107</v>
      </c>
      <c r="D29" s="44"/>
      <c r="E29" s="29"/>
      <c r="F29" s="29"/>
      <c r="G29" s="42">
        <f t="shared" si="0"/>
        <v>0.4036458333333333</v>
      </c>
      <c r="H29" s="42">
        <f t="shared" si="1"/>
        <v>0.42222222222222217</v>
      </c>
      <c r="I29" s="42">
        <f t="shared" si="2"/>
        <v>0.44345238095238093</v>
      </c>
      <c r="J29" s="42">
        <f t="shared" si="3"/>
        <v>0.46794871794871795</v>
      </c>
      <c r="K29" s="42">
        <f t="shared" si="4"/>
        <v>0.49652777777777773</v>
      </c>
      <c r="L29" s="19"/>
    </row>
    <row r="30" spans="1:12" s="3" customFormat="1" ht="12.75" customHeight="1" hidden="1">
      <c r="A30" s="40"/>
      <c r="B30" s="40">
        <f t="shared" si="5"/>
        <v>86</v>
      </c>
      <c r="C30" s="40">
        <f t="shared" si="6"/>
        <v>107</v>
      </c>
      <c r="D30" s="28"/>
      <c r="E30" s="29"/>
      <c r="F30" s="29"/>
      <c r="G30" s="42">
        <f t="shared" si="0"/>
        <v>0.4036458333333333</v>
      </c>
      <c r="H30" s="42">
        <f t="shared" si="1"/>
        <v>0.42222222222222217</v>
      </c>
      <c r="I30" s="42">
        <f t="shared" si="2"/>
        <v>0.44345238095238093</v>
      </c>
      <c r="J30" s="42">
        <f t="shared" si="3"/>
        <v>0.46794871794871795</v>
      </c>
      <c r="K30" s="42">
        <f t="shared" si="4"/>
        <v>0.49652777777777773</v>
      </c>
      <c r="L30" s="19"/>
    </row>
    <row r="31" spans="1:12" s="3" customFormat="1" ht="12.75" customHeight="1" hidden="1">
      <c r="A31" s="40"/>
      <c r="B31" s="40">
        <f t="shared" si="5"/>
        <v>86</v>
      </c>
      <c r="C31" s="40">
        <f t="shared" si="6"/>
        <v>107</v>
      </c>
      <c r="D31" s="28"/>
      <c r="E31" s="29"/>
      <c r="F31" s="29"/>
      <c r="G31" s="42">
        <f t="shared" si="0"/>
        <v>0.4036458333333333</v>
      </c>
      <c r="H31" s="42">
        <f t="shared" si="1"/>
        <v>0.42222222222222217</v>
      </c>
      <c r="I31" s="42">
        <f t="shared" si="2"/>
        <v>0.44345238095238093</v>
      </c>
      <c r="J31" s="42">
        <f t="shared" si="3"/>
        <v>0.46794871794871795</v>
      </c>
      <c r="K31" s="42">
        <f t="shared" si="4"/>
        <v>0.49652777777777773</v>
      </c>
      <c r="L31" s="19"/>
    </row>
    <row r="32" spans="1:12" s="3" customFormat="1" ht="12.75" customHeight="1" hidden="1">
      <c r="A32" s="53"/>
      <c r="B32" s="40">
        <f t="shared" si="5"/>
        <v>86</v>
      </c>
      <c r="C32" s="40">
        <f t="shared" si="6"/>
        <v>107</v>
      </c>
      <c r="D32" s="54"/>
      <c r="E32" s="55"/>
      <c r="F32" s="56"/>
      <c r="G32" s="42">
        <f t="shared" si="0"/>
        <v>0.4036458333333333</v>
      </c>
      <c r="H32" s="42">
        <f t="shared" si="1"/>
        <v>0.42222222222222217</v>
      </c>
      <c r="I32" s="42">
        <f t="shared" si="2"/>
        <v>0.44345238095238093</v>
      </c>
      <c r="J32" s="42">
        <f t="shared" si="3"/>
        <v>0.46794871794871795</v>
      </c>
      <c r="K32" s="42">
        <f t="shared" si="4"/>
        <v>0.49652777777777773</v>
      </c>
      <c r="L32" s="19"/>
    </row>
    <row r="33" spans="1:12" s="3" customFormat="1" ht="12.75" customHeight="1" hidden="1">
      <c r="A33" s="53"/>
      <c r="B33" s="40">
        <f t="shared" si="5"/>
        <v>86</v>
      </c>
      <c r="C33" s="40">
        <f t="shared" si="6"/>
        <v>107</v>
      </c>
      <c r="D33" s="54"/>
      <c r="E33" s="55"/>
      <c r="F33" s="56"/>
      <c r="G33" s="42">
        <f t="shared" si="0"/>
        <v>0.4036458333333333</v>
      </c>
      <c r="H33" s="42">
        <f t="shared" si="1"/>
        <v>0.42222222222222217</v>
      </c>
      <c r="I33" s="42">
        <f t="shared" si="2"/>
        <v>0.44345238095238093</v>
      </c>
      <c r="J33" s="42">
        <f t="shared" si="3"/>
        <v>0.46794871794871795</v>
      </c>
      <c r="K33" s="42">
        <f t="shared" si="4"/>
        <v>0.49652777777777773</v>
      </c>
      <c r="L33" s="19"/>
    </row>
    <row r="34" spans="1:12" s="3" customFormat="1" ht="12.75" customHeight="1" hidden="1">
      <c r="A34" s="53"/>
      <c r="B34" s="40">
        <f t="shared" si="5"/>
        <v>86</v>
      </c>
      <c r="C34" s="40">
        <f t="shared" si="6"/>
        <v>107</v>
      </c>
      <c r="D34" s="28"/>
      <c r="E34" s="57"/>
      <c r="F34" s="56"/>
      <c r="G34" s="42">
        <f aca="true" t="shared" si="9" ref="G34:G43">SUM($G$9+$O$3*C34)</f>
        <v>0.4036458333333333</v>
      </c>
      <c r="H34" s="42">
        <f aca="true" t="shared" si="10" ref="H34:H43">SUM($H$9+$P$3*C34)</f>
        <v>0.42222222222222217</v>
      </c>
      <c r="I34" s="42">
        <f aca="true" t="shared" si="11" ref="I34:I43">SUM($I$9+$Q$3*C34)</f>
        <v>0.44345238095238093</v>
      </c>
      <c r="J34" s="42">
        <f aca="true" t="shared" si="12" ref="J34:J43">SUM($J$9+$R$3*C34)</f>
        <v>0.46794871794871795</v>
      </c>
      <c r="K34" s="42">
        <f aca="true" t="shared" si="13" ref="K34:K43">SUM($K$9+$S$3*C34)</f>
        <v>0.49652777777777773</v>
      </c>
      <c r="L34" s="19"/>
    </row>
    <row r="35" spans="1:12" s="3" customFormat="1" ht="12.75" customHeight="1" hidden="1">
      <c r="A35" s="53"/>
      <c r="B35" s="40">
        <f>B34-A35</f>
        <v>86</v>
      </c>
      <c r="C35" s="40">
        <f>C34+A35</f>
        <v>107</v>
      </c>
      <c r="D35" s="28"/>
      <c r="E35" s="57"/>
      <c r="F35" s="56"/>
      <c r="G35" s="42">
        <f t="shared" si="9"/>
        <v>0.4036458333333333</v>
      </c>
      <c r="H35" s="42">
        <f t="shared" si="10"/>
        <v>0.42222222222222217</v>
      </c>
      <c r="I35" s="42">
        <f t="shared" si="11"/>
        <v>0.44345238095238093</v>
      </c>
      <c r="J35" s="42">
        <f t="shared" si="12"/>
        <v>0.46794871794871795</v>
      </c>
      <c r="K35" s="42">
        <f t="shared" si="13"/>
        <v>0.49652777777777773</v>
      </c>
      <c r="L35" s="19"/>
    </row>
    <row r="36" spans="1:12" s="3" customFormat="1" ht="12.75" customHeight="1" hidden="1">
      <c r="A36" s="53"/>
      <c r="B36" s="40">
        <f t="shared" si="5"/>
        <v>86</v>
      </c>
      <c r="C36" s="40">
        <f t="shared" si="6"/>
        <v>107</v>
      </c>
      <c r="D36" s="58"/>
      <c r="E36" s="57"/>
      <c r="F36" s="56"/>
      <c r="G36" s="42">
        <f t="shared" si="9"/>
        <v>0.4036458333333333</v>
      </c>
      <c r="H36" s="42">
        <f t="shared" si="10"/>
        <v>0.42222222222222217</v>
      </c>
      <c r="I36" s="42">
        <f t="shared" si="11"/>
        <v>0.44345238095238093</v>
      </c>
      <c r="J36" s="42">
        <f t="shared" si="12"/>
        <v>0.46794871794871795</v>
      </c>
      <c r="K36" s="42">
        <f t="shared" si="13"/>
        <v>0.49652777777777773</v>
      </c>
      <c r="L36" s="19"/>
    </row>
    <row r="37" spans="1:12" s="3" customFormat="1" ht="12.75" customHeight="1" hidden="1">
      <c r="A37" s="53"/>
      <c r="B37" s="40">
        <f t="shared" si="5"/>
        <v>86</v>
      </c>
      <c r="C37" s="40">
        <f t="shared" si="6"/>
        <v>107</v>
      </c>
      <c r="D37" s="58"/>
      <c r="E37" s="55"/>
      <c r="F37" s="56"/>
      <c r="G37" s="42">
        <f t="shared" si="9"/>
        <v>0.4036458333333333</v>
      </c>
      <c r="H37" s="42">
        <f t="shared" si="10"/>
        <v>0.42222222222222217</v>
      </c>
      <c r="I37" s="42">
        <f t="shared" si="11"/>
        <v>0.44345238095238093</v>
      </c>
      <c r="J37" s="42">
        <f t="shared" si="12"/>
        <v>0.46794871794871795</v>
      </c>
      <c r="K37" s="42">
        <f t="shared" si="13"/>
        <v>0.49652777777777773</v>
      </c>
      <c r="L37" s="19"/>
    </row>
    <row r="38" spans="1:12" s="3" customFormat="1" ht="12.75" customHeight="1" hidden="1">
      <c r="A38" s="53"/>
      <c r="B38" s="40">
        <f t="shared" si="5"/>
        <v>86</v>
      </c>
      <c r="C38" s="40">
        <f t="shared" si="6"/>
        <v>107</v>
      </c>
      <c r="D38" s="58"/>
      <c r="E38" s="59"/>
      <c r="F38" s="56"/>
      <c r="G38" s="42">
        <f t="shared" si="9"/>
        <v>0.4036458333333333</v>
      </c>
      <c r="H38" s="42">
        <f t="shared" si="10"/>
        <v>0.42222222222222217</v>
      </c>
      <c r="I38" s="42">
        <f t="shared" si="11"/>
        <v>0.44345238095238093</v>
      </c>
      <c r="J38" s="42">
        <f t="shared" si="12"/>
        <v>0.46794871794871795</v>
      </c>
      <c r="K38" s="42">
        <f t="shared" si="13"/>
        <v>0.49652777777777773</v>
      </c>
      <c r="L38" s="19"/>
    </row>
    <row r="39" spans="1:12" s="3" customFormat="1" ht="12.75" customHeight="1" hidden="1">
      <c r="A39" s="35"/>
      <c r="B39" s="40">
        <f t="shared" si="5"/>
        <v>86</v>
      </c>
      <c r="C39" s="40">
        <f t="shared" si="6"/>
        <v>107</v>
      </c>
      <c r="D39" s="43"/>
      <c r="E39" s="60"/>
      <c r="F39" s="36"/>
      <c r="G39" s="42">
        <f t="shared" si="9"/>
        <v>0.4036458333333333</v>
      </c>
      <c r="H39" s="42">
        <f t="shared" si="10"/>
        <v>0.42222222222222217</v>
      </c>
      <c r="I39" s="42">
        <f t="shared" si="11"/>
        <v>0.44345238095238093</v>
      </c>
      <c r="J39" s="42">
        <f t="shared" si="12"/>
        <v>0.46794871794871795</v>
      </c>
      <c r="K39" s="42">
        <f t="shared" si="13"/>
        <v>0.49652777777777773</v>
      </c>
      <c r="L39" s="19"/>
    </row>
    <row r="40" spans="1:12" s="3" customFormat="1" ht="12.75" customHeight="1" hidden="1">
      <c r="A40" s="35"/>
      <c r="B40" s="40">
        <f t="shared" si="5"/>
        <v>86</v>
      </c>
      <c r="C40" s="40">
        <f t="shared" si="6"/>
        <v>107</v>
      </c>
      <c r="D40" s="43"/>
      <c r="E40" s="60"/>
      <c r="F40" s="36"/>
      <c r="G40" s="42">
        <f t="shared" si="9"/>
        <v>0.4036458333333333</v>
      </c>
      <c r="H40" s="42">
        <f t="shared" si="10"/>
        <v>0.42222222222222217</v>
      </c>
      <c r="I40" s="42">
        <f t="shared" si="11"/>
        <v>0.44345238095238093</v>
      </c>
      <c r="J40" s="42">
        <f t="shared" si="12"/>
        <v>0.46794871794871795</v>
      </c>
      <c r="K40" s="42">
        <f t="shared" si="13"/>
        <v>0.49652777777777773</v>
      </c>
      <c r="L40" s="19"/>
    </row>
    <row r="41" spans="1:12" s="3" customFormat="1" ht="12.75" customHeight="1" hidden="1">
      <c r="A41" s="35"/>
      <c r="B41" s="40">
        <f t="shared" si="5"/>
        <v>86</v>
      </c>
      <c r="C41" s="40">
        <f t="shared" si="6"/>
        <v>107</v>
      </c>
      <c r="D41" s="43"/>
      <c r="E41" s="60"/>
      <c r="F41" s="36"/>
      <c r="G41" s="42">
        <f t="shared" si="9"/>
        <v>0.4036458333333333</v>
      </c>
      <c r="H41" s="42">
        <f t="shared" si="10"/>
        <v>0.42222222222222217</v>
      </c>
      <c r="I41" s="42">
        <f t="shared" si="11"/>
        <v>0.44345238095238093</v>
      </c>
      <c r="J41" s="42">
        <f t="shared" si="12"/>
        <v>0.46794871794871795</v>
      </c>
      <c r="K41" s="42">
        <f t="shared" si="13"/>
        <v>0.49652777777777773</v>
      </c>
      <c r="L41" s="19"/>
    </row>
    <row r="42" spans="1:12" s="3" customFormat="1" ht="12.75" customHeight="1" hidden="1">
      <c r="A42" s="35"/>
      <c r="B42" s="40">
        <f t="shared" si="5"/>
        <v>86</v>
      </c>
      <c r="C42" s="40">
        <f t="shared" si="6"/>
        <v>107</v>
      </c>
      <c r="D42" s="43"/>
      <c r="E42" s="60"/>
      <c r="F42" s="36"/>
      <c r="G42" s="42">
        <f t="shared" si="9"/>
        <v>0.4036458333333333</v>
      </c>
      <c r="H42" s="42">
        <f t="shared" si="10"/>
        <v>0.42222222222222217</v>
      </c>
      <c r="I42" s="42">
        <f t="shared" si="11"/>
        <v>0.44345238095238093</v>
      </c>
      <c r="J42" s="42">
        <f t="shared" si="12"/>
        <v>0.46794871794871795</v>
      </c>
      <c r="K42" s="42">
        <f t="shared" si="13"/>
        <v>0.49652777777777773</v>
      </c>
      <c r="L42" s="19"/>
    </row>
    <row r="43" spans="1:12" s="3" customFormat="1" ht="12.75" customHeight="1" hidden="1">
      <c r="A43" s="35"/>
      <c r="B43" s="40">
        <f aca="true" t="shared" si="14" ref="B43:B50">B42-A43</f>
        <v>86</v>
      </c>
      <c r="C43" s="40">
        <f aca="true" t="shared" si="15" ref="C43:C50">C42+A43</f>
        <v>107</v>
      </c>
      <c r="D43" s="43"/>
      <c r="E43" s="60"/>
      <c r="F43" s="36"/>
      <c r="G43" s="42">
        <f t="shared" si="9"/>
        <v>0.4036458333333333</v>
      </c>
      <c r="H43" s="42">
        <f t="shared" si="10"/>
        <v>0.42222222222222217</v>
      </c>
      <c r="I43" s="42">
        <f t="shared" si="11"/>
        <v>0.44345238095238093</v>
      </c>
      <c r="J43" s="42">
        <f t="shared" si="12"/>
        <v>0.46794871794871795</v>
      </c>
      <c r="K43" s="42">
        <f t="shared" si="13"/>
        <v>0.49652777777777773</v>
      </c>
      <c r="L43" s="19"/>
    </row>
    <row r="44" spans="1:12" s="3" customFormat="1" ht="12.75" customHeight="1" hidden="1">
      <c r="A44" s="35"/>
      <c r="B44" s="40">
        <f t="shared" si="14"/>
        <v>86</v>
      </c>
      <c r="C44" s="40">
        <f t="shared" si="15"/>
        <v>107</v>
      </c>
      <c r="D44" s="43"/>
      <c r="E44" s="60"/>
      <c r="F44" s="36"/>
      <c r="G44" s="42">
        <f>SUM($G$9+$O$3*C44)</f>
        <v>0.4036458333333333</v>
      </c>
      <c r="H44" s="42">
        <f>SUM($H$9+$P$3*C44)</f>
        <v>0.42222222222222217</v>
      </c>
      <c r="I44" s="42">
        <f>SUM($I$9+$Q$3*C44)</f>
        <v>0.44345238095238093</v>
      </c>
      <c r="J44" s="42">
        <f>SUM($J$9+$R$3*C44)</f>
        <v>0.46794871794871795</v>
      </c>
      <c r="K44" s="42">
        <f>SUM($K$9+$S$3*C44)</f>
        <v>0.49652777777777773</v>
      </c>
      <c r="L44" s="19"/>
    </row>
    <row r="45" spans="1:12" s="3" customFormat="1" ht="12.75" customHeight="1" hidden="1">
      <c r="A45" s="35"/>
      <c r="B45" s="40">
        <f t="shared" si="14"/>
        <v>86</v>
      </c>
      <c r="C45" s="40">
        <f t="shared" si="15"/>
        <v>107</v>
      </c>
      <c r="D45" s="43"/>
      <c r="E45" s="60"/>
      <c r="F45" s="36"/>
      <c r="G45" s="42">
        <f>SUM($G$9+$O$3*C45)</f>
        <v>0.4036458333333333</v>
      </c>
      <c r="H45" s="42">
        <f>SUM($H$9+$P$3*C45)</f>
        <v>0.42222222222222217</v>
      </c>
      <c r="I45" s="42">
        <f>SUM($I$9+$Q$3*C45)</f>
        <v>0.44345238095238093</v>
      </c>
      <c r="J45" s="42">
        <f>SUM($J$9+$R$3*C45)</f>
        <v>0.46794871794871795</v>
      </c>
      <c r="K45" s="42">
        <f>SUM($K$9+$S$3*C45)</f>
        <v>0.49652777777777773</v>
      </c>
      <c r="L45" s="19"/>
    </row>
    <row r="46" spans="1:12" s="3" customFormat="1" ht="12.75" customHeight="1" hidden="1">
      <c r="A46" s="35"/>
      <c r="B46" s="40">
        <f t="shared" si="14"/>
        <v>86</v>
      </c>
      <c r="C46" s="40">
        <f t="shared" si="15"/>
        <v>107</v>
      </c>
      <c r="D46" s="43"/>
      <c r="E46" s="60"/>
      <c r="F46" s="36"/>
      <c r="G46" s="42">
        <f>SUM($G$9+$O$3*C46)</f>
        <v>0.4036458333333333</v>
      </c>
      <c r="H46" s="42">
        <f>SUM($H$9+$P$3*C46)</f>
        <v>0.42222222222222217</v>
      </c>
      <c r="I46" s="42">
        <f>SUM($I$9+$Q$3*C46)</f>
        <v>0.44345238095238093</v>
      </c>
      <c r="J46" s="42">
        <f>SUM($J$9+$R$3*C46)</f>
        <v>0.46794871794871795</v>
      </c>
      <c r="K46" s="42">
        <f>SUM($K$9+$S$3*C46)</f>
        <v>0.49652777777777773</v>
      </c>
      <c r="L46" s="19"/>
    </row>
    <row r="47" spans="1:12" s="3" customFormat="1" ht="12.75" customHeight="1" hidden="1">
      <c r="A47" s="35"/>
      <c r="B47" s="40">
        <f t="shared" si="14"/>
        <v>86</v>
      </c>
      <c r="C47" s="40">
        <f t="shared" si="15"/>
        <v>107</v>
      </c>
      <c r="D47" s="43"/>
      <c r="E47" s="60"/>
      <c r="F47" s="36"/>
      <c r="G47" s="42">
        <f>SUM($G$9+$O$3*C47)</f>
        <v>0.4036458333333333</v>
      </c>
      <c r="H47" s="42">
        <f>SUM($H$9+$P$3*C47)</f>
        <v>0.42222222222222217</v>
      </c>
      <c r="I47" s="42">
        <f>SUM($I$9+$Q$3*C47)</f>
        <v>0.44345238095238093</v>
      </c>
      <c r="J47" s="42">
        <f>SUM($J$9+$R$3*C47)</f>
        <v>0.46794871794871795</v>
      </c>
      <c r="K47" s="42">
        <f>SUM($K$9+$S$3*C47)</f>
        <v>0.49652777777777773</v>
      </c>
      <c r="L47" s="19"/>
    </row>
    <row r="48" spans="1:12" s="3" customFormat="1" ht="12.75" customHeight="1" hidden="1">
      <c r="A48" s="35"/>
      <c r="B48" s="40">
        <f t="shared" si="14"/>
        <v>86</v>
      </c>
      <c r="C48" s="40">
        <f t="shared" si="15"/>
        <v>107</v>
      </c>
      <c r="D48" s="43"/>
      <c r="E48" s="60"/>
      <c r="F48" s="36"/>
      <c r="G48" s="42">
        <f t="shared" si="0"/>
        <v>0.4036458333333333</v>
      </c>
      <c r="H48" s="42">
        <f t="shared" si="1"/>
        <v>0.42222222222222217</v>
      </c>
      <c r="I48" s="42">
        <f t="shared" si="2"/>
        <v>0.44345238095238093</v>
      </c>
      <c r="J48" s="42">
        <f t="shared" si="3"/>
        <v>0.46794871794871795</v>
      </c>
      <c r="K48" s="42">
        <f t="shared" si="4"/>
        <v>0.49652777777777773</v>
      </c>
      <c r="L48" s="19"/>
    </row>
    <row r="49" spans="1:13" ht="12.75" customHeight="1" hidden="1">
      <c r="A49" s="35"/>
      <c r="B49" s="40">
        <f t="shared" si="14"/>
        <v>86</v>
      </c>
      <c r="C49" s="40">
        <f t="shared" si="15"/>
        <v>107</v>
      </c>
      <c r="D49" s="43"/>
      <c r="E49" s="60"/>
      <c r="F49" s="36"/>
      <c r="G49" s="42">
        <f t="shared" si="0"/>
        <v>0.4036458333333333</v>
      </c>
      <c r="H49" s="42">
        <f t="shared" si="1"/>
        <v>0.42222222222222217</v>
      </c>
      <c r="I49" s="42">
        <f t="shared" si="2"/>
        <v>0.44345238095238093</v>
      </c>
      <c r="J49" s="42">
        <f t="shared" si="3"/>
        <v>0.46794871794871795</v>
      </c>
      <c r="K49" s="42">
        <f t="shared" si="4"/>
        <v>0.49652777777777773</v>
      </c>
      <c r="L49" s="19"/>
      <c r="M49" s="3"/>
    </row>
    <row r="50" spans="1:13" ht="13.5" customHeight="1">
      <c r="A50" s="61">
        <v>1.5</v>
      </c>
      <c r="B50" s="40">
        <f t="shared" si="14"/>
        <v>84.5</v>
      </c>
      <c r="C50" s="40">
        <f t="shared" si="15"/>
        <v>108.5</v>
      </c>
      <c r="D50" s="62" t="s">
        <v>50</v>
      </c>
      <c r="E50" s="36"/>
      <c r="F50" s="36">
        <v>128</v>
      </c>
      <c r="G50" s="42">
        <f t="shared" si="0"/>
        <v>0.4075520833333333</v>
      </c>
      <c r="H50" s="42">
        <f t="shared" si="1"/>
        <v>0.4263888888888889</v>
      </c>
      <c r="I50" s="42">
        <f t="shared" si="2"/>
        <v>0.44791666666666663</v>
      </c>
      <c r="J50" s="42">
        <f t="shared" si="3"/>
        <v>0.47275641025641024</v>
      </c>
      <c r="K50" s="42">
        <f t="shared" si="4"/>
        <v>0.5017361111111112</v>
      </c>
      <c r="L50" s="19"/>
      <c r="M50" s="3"/>
    </row>
    <row r="51" spans="1:13" ht="13.5" customHeight="1">
      <c r="A51" s="40"/>
      <c r="B51" s="40"/>
      <c r="C51" s="40"/>
      <c r="D51" s="63" t="s">
        <v>51</v>
      </c>
      <c r="E51" s="57"/>
      <c r="F51" s="29"/>
      <c r="G51" s="42"/>
      <c r="H51" s="42"/>
      <c r="I51" s="42"/>
      <c r="J51" s="42"/>
      <c r="K51" s="42"/>
      <c r="L51" s="19"/>
      <c r="M51" s="3"/>
    </row>
    <row r="52" spans="1:13" ht="13.5" customHeight="1">
      <c r="A52" s="35">
        <v>0</v>
      </c>
      <c r="B52" s="35">
        <f>B50</f>
        <v>84.5</v>
      </c>
      <c r="C52" s="35">
        <f>C50</f>
        <v>108.5</v>
      </c>
      <c r="D52" s="62" t="s">
        <v>50</v>
      </c>
      <c r="E52" s="36" t="s">
        <v>38</v>
      </c>
      <c r="F52" s="36"/>
      <c r="G52" s="64">
        <f>$L$6</f>
        <v>0.4479166666666667</v>
      </c>
      <c r="H52" s="64">
        <f>$L$6</f>
        <v>0.4479166666666667</v>
      </c>
      <c r="I52" s="64">
        <f>$L$6</f>
        <v>0.4479166666666667</v>
      </c>
      <c r="J52" s="64">
        <f>$M$6</f>
        <v>0.4479166666666667</v>
      </c>
      <c r="K52" s="64">
        <f>$M$6</f>
        <v>0.4479166666666667</v>
      </c>
      <c r="L52" s="65">
        <f>A52</f>
        <v>0</v>
      </c>
      <c r="M52" s="3"/>
    </row>
    <row r="53" spans="1:13" ht="13.5" customHeight="1">
      <c r="A53" s="35">
        <v>4.5</v>
      </c>
      <c r="B53" s="40">
        <f>B52-A53</f>
        <v>80</v>
      </c>
      <c r="C53" s="40">
        <f>C52+A53</f>
        <v>113</v>
      </c>
      <c r="D53" s="44" t="s">
        <v>52</v>
      </c>
      <c r="E53" s="36" t="s">
        <v>38</v>
      </c>
      <c r="F53" s="36"/>
      <c r="G53" s="42">
        <f aca="true" t="shared" si="16" ref="G53:G80">SUM($G$52+$O$3*L53)</f>
        <v>0.4596354166666667</v>
      </c>
      <c r="H53" s="42">
        <f aca="true" t="shared" si="17" ref="H53:H80">SUM($H$52+$P$3*L53)</f>
        <v>0.4604166666666667</v>
      </c>
      <c r="I53" s="42">
        <f aca="true" t="shared" si="18" ref="I53:I80">SUM($I$52+$Q$3*L53)</f>
        <v>0.46130952380952384</v>
      </c>
      <c r="J53" s="42">
        <f aca="true" t="shared" si="19" ref="J53:J80">SUM($J$52+$R$3*L53)</f>
        <v>0.4623397435897436</v>
      </c>
      <c r="K53" s="42">
        <f aca="true" t="shared" si="20" ref="K53:K80">SUM($K$52+$S$3*L53)</f>
        <v>0.4635416666666667</v>
      </c>
      <c r="L53" s="66">
        <f>L52+A53</f>
        <v>4.5</v>
      </c>
      <c r="M53" s="3"/>
    </row>
    <row r="54" spans="1:13" ht="13.5" customHeight="1">
      <c r="A54" s="35">
        <v>7</v>
      </c>
      <c r="B54" s="40">
        <f aca="true" t="shared" si="21" ref="B54:B70">B53-A54</f>
        <v>73</v>
      </c>
      <c r="C54" s="40">
        <f aca="true" t="shared" si="22" ref="C54:C70">C53+A54</f>
        <v>120</v>
      </c>
      <c r="D54" s="44" t="s">
        <v>53</v>
      </c>
      <c r="E54" s="36" t="s">
        <v>38</v>
      </c>
      <c r="F54" s="36"/>
      <c r="G54" s="42">
        <f t="shared" si="16"/>
        <v>0.47786458333333337</v>
      </c>
      <c r="H54" s="42">
        <f t="shared" si="17"/>
        <v>0.4798611111111111</v>
      </c>
      <c r="I54" s="42">
        <f t="shared" si="18"/>
        <v>0.48214285714285715</v>
      </c>
      <c r="J54" s="42">
        <f t="shared" si="19"/>
        <v>0.484775641025641</v>
      </c>
      <c r="K54" s="42">
        <f t="shared" si="20"/>
        <v>0.4878472222222222</v>
      </c>
      <c r="L54" s="66">
        <f>L53+A54</f>
        <v>11.5</v>
      </c>
      <c r="M54" s="3"/>
    </row>
    <row r="55" spans="1:13" ht="13.5" customHeight="1">
      <c r="A55" s="35">
        <v>4.5</v>
      </c>
      <c r="B55" s="40">
        <f t="shared" si="21"/>
        <v>68.5</v>
      </c>
      <c r="C55" s="40">
        <f t="shared" si="22"/>
        <v>124.5</v>
      </c>
      <c r="D55" s="44" t="s">
        <v>54</v>
      </c>
      <c r="E55" s="36" t="s">
        <v>38</v>
      </c>
      <c r="F55" s="36"/>
      <c r="G55" s="42">
        <f t="shared" si="16"/>
        <v>0.48958333333333337</v>
      </c>
      <c r="H55" s="42">
        <f t="shared" si="17"/>
        <v>0.49236111111111114</v>
      </c>
      <c r="I55" s="42">
        <f t="shared" si="18"/>
        <v>0.4955357142857143</v>
      </c>
      <c r="J55" s="42">
        <f t="shared" si="19"/>
        <v>0.49919871794871795</v>
      </c>
      <c r="K55" s="42">
        <f t="shared" si="20"/>
        <v>0.5034722222222222</v>
      </c>
      <c r="L55" s="66">
        <f aca="true" t="shared" si="23" ref="L55:L80">L54+A55</f>
        <v>16</v>
      </c>
      <c r="M55" s="3"/>
    </row>
    <row r="56" spans="1:13" ht="13.5" customHeight="1">
      <c r="A56" s="35">
        <v>2</v>
      </c>
      <c r="B56" s="40">
        <f t="shared" si="21"/>
        <v>66.5</v>
      </c>
      <c r="C56" s="40">
        <f t="shared" si="22"/>
        <v>126.5</v>
      </c>
      <c r="D56" s="44" t="s">
        <v>55</v>
      </c>
      <c r="E56" s="36" t="s">
        <v>38</v>
      </c>
      <c r="F56" s="36">
        <v>135</v>
      </c>
      <c r="G56" s="42">
        <f t="shared" si="16"/>
        <v>0.4947916666666667</v>
      </c>
      <c r="H56" s="42">
        <f t="shared" si="17"/>
        <v>0.4979166666666667</v>
      </c>
      <c r="I56" s="42">
        <f t="shared" si="18"/>
        <v>0.5014880952380952</v>
      </c>
      <c r="J56" s="42">
        <f t="shared" si="19"/>
        <v>0.5056089743589743</v>
      </c>
      <c r="K56" s="42">
        <f t="shared" si="20"/>
        <v>0.5104166666666667</v>
      </c>
      <c r="L56" s="66">
        <f t="shared" si="23"/>
        <v>18</v>
      </c>
      <c r="M56" s="3"/>
    </row>
    <row r="57" spans="1:13" ht="13.5" customHeight="1">
      <c r="A57" s="35">
        <v>2.5</v>
      </c>
      <c r="B57" s="40">
        <f t="shared" si="21"/>
        <v>64</v>
      </c>
      <c r="C57" s="40">
        <f t="shared" si="22"/>
        <v>129</v>
      </c>
      <c r="D57" s="41" t="s">
        <v>56</v>
      </c>
      <c r="E57" s="45" t="s">
        <v>33</v>
      </c>
      <c r="F57" s="36"/>
      <c r="G57" s="42">
        <f t="shared" si="16"/>
        <v>0.5013020833333334</v>
      </c>
      <c r="H57" s="42">
        <f t="shared" si="17"/>
        <v>0.5048611111111111</v>
      </c>
      <c r="I57" s="42">
        <f t="shared" si="18"/>
        <v>0.5089285714285714</v>
      </c>
      <c r="J57" s="42">
        <f t="shared" si="19"/>
        <v>0.5136217948717949</v>
      </c>
      <c r="K57" s="42">
        <f t="shared" si="20"/>
        <v>0.5190972222222222</v>
      </c>
      <c r="L57" s="66">
        <f t="shared" si="23"/>
        <v>20.5</v>
      </c>
      <c r="M57" s="3"/>
    </row>
    <row r="58" spans="1:13" ht="13.5" customHeight="1">
      <c r="A58" s="35">
        <v>6</v>
      </c>
      <c r="B58" s="40">
        <f t="shared" si="21"/>
        <v>58</v>
      </c>
      <c r="C58" s="40">
        <f t="shared" si="22"/>
        <v>135</v>
      </c>
      <c r="D58" s="43" t="s">
        <v>57</v>
      </c>
      <c r="E58" s="36" t="s">
        <v>58</v>
      </c>
      <c r="F58" s="36"/>
      <c r="G58" s="42">
        <f t="shared" si="16"/>
        <v>0.5169270833333334</v>
      </c>
      <c r="H58" s="42">
        <f t="shared" si="17"/>
        <v>0.5215277777777778</v>
      </c>
      <c r="I58" s="42">
        <f t="shared" si="18"/>
        <v>0.5267857142857143</v>
      </c>
      <c r="J58" s="42">
        <f t="shared" si="19"/>
        <v>0.5328525641025641</v>
      </c>
      <c r="K58" s="42">
        <f t="shared" si="20"/>
        <v>0.5399305555555556</v>
      </c>
      <c r="L58" s="66">
        <f t="shared" si="23"/>
        <v>26.5</v>
      </c>
      <c r="M58" s="3"/>
    </row>
    <row r="59" spans="1:13" ht="13.5" customHeight="1">
      <c r="A59" s="35">
        <v>5</v>
      </c>
      <c r="B59" s="40">
        <f t="shared" si="21"/>
        <v>53</v>
      </c>
      <c r="C59" s="40">
        <f t="shared" si="22"/>
        <v>140</v>
      </c>
      <c r="D59" s="44" t="s">
        <v>59</v>
      </c>
      <c r="E59" s="36" t="s">
        <v>58</v>
      </c>
      <c r="F59" s="36"/>
      <c r="G59" s="42">
        <f t="shared" si="16"/>
        <v>0.5299479166666667</v>
      </c>
      <c r="H59" s="42">
        <f t="shared" si="17"/>
        <v>0.5354166666666667</v>
      </c>
      <c r="I59" s="42">
        <f t="shared" si="18"/>
        <v>0.5416666666666667</v>
      </c>
      <c r="J59" s="42">
        <f t="shared" si="19"/>
        <v>0.5488782051282052</v>
      </c>
      <c r="K59" s="42">
        <f t="shared" si="20"/>
        <v>0.5572916666666667</v>
      </c>
      <c r="L59" s="66">
        <f t="shared" si="23"/>
        <v>31.5</v>
      </c>
      <c r="M59" s="3"/>
    </row>
    <row r="60" spans="1:15" ht="13.5" customHeight="1">
      <c r="A60" s="35">
        <v>0</v>
      </c>
      <c r="B60" s="40">
        <f t="shared" si="21"/>
        <v>53</v>
      </c>
      <c r="C60" s="40">
        <f t="shared" si="22"/>
        <v>140</v>
      </c>
      <c r="D60" s="41" t="s">
        <v>37</v>
      </c>
      <c r="E60" s="45" t="s">
        <v>60</v>
      </c>
      <c r="F60" s="36"/>
      <c r="G60" s="42">
        <f t="shared" si="16"/>
        <v>0.5299479166666667</v>
      </c>
      <c r="H60" s="42">
        <f t="shared" si="17"/>
        <v>0.5354166666666667</v>
      </c>
      <c r="I60" s="42">
        <f t="shared" si="18"/>
        <v>0.5416666666666667</v>
      </c>
      <c r="J60" s="42">
        <f t="shared" si="19"/>
        <v>0.5488782051282052</v>
      </c>
      <c r="K60" s="42">
        <f t="shared" si="20"/>
        <v>0.5572916666666667</v>
      </c>
      <c r="L60" s="66">
        <f t="shared" si="23"/>
        <v>31.5</v>
      </c>
      <c r="M60" s="66"/>
      <c r="N60" s="66"/>
      <c r="O60" s="66"/>
    </row>
    <row r="61" spans="1:15" ht="13.5" customHeight="1">
      <c r="A61" s="35">
        <v>0.5</v>
      </c>
      <c r="B61" s="40">
        <f t="shared" si="21"/>
        <v>52.5</v>
      </c>
      <c r="C61" s="40">
        <f t="shared" si="22"/>
        <v>140.5</v>
      </c>
      <c r="D61" s="44" t="s">
        <v>61</v>
      </c>
      <c r="E61" s="45" t="s">
        <v>62</v>
      </c>
      <c r="F61" s="36"/>
      <c r="G61" s="42">
        <f t="shared" si="16"/>
        <v>0.53125</v>
      </c>
      <c r="H61" s="42">
        <f t="shared" si="17"/>
        <v>0.5368055555555555</v>
      </c>
      <c r="I61" s="42">
        <f t="shared" si="18"/>
        <v>0.5431547619047619</v>
      </c>
      <c r="J61" s="42">
        <f t="shared" si="19"/>
        <v>0.5504807692307693</v>
      </c>
      <c r="K61" s="42">
        <f t="shared" si="20"/>
        <v>0.5590277777777778</v>
      </c>
      <c r="L61" s="66">
        <f t="shared" si="23"/>
        <v>32</v>
      </c>
      <c r="M61" s="66"/>
      <c r="N61" s="66"/>
      <c r="O61" s="66"/>
    </row>
    <row r="62" spans="1:15" ht="13.5" customHeight="1">
      <c r="A62" s="35">
        <v>4.5</v>
      </c>
      <c r="B62" s="40">
        <f t="shared" si="21"/>
        <v>48</v>
      </c>
      <c r="C62" s="40">
        <f t="shared" si="22"/>
        <v>145</v>
      </c>
      <c r="D62" s="43" t="s">
        <v>63</v>
      </c>
      <c r="E62" s="36" t="s">
        <v>64</v>
      </c>
      <c r="F62" s="36"/>
      <c r="G62" s="42">
        <f t="shared" si="16"/>
        <v>0.54296875</v>
      </c>
      <c r="H62" s="42">
        <f t="shared" si="17"/>
        <v>0.5493055555555556</v>
      </c>
      <c r="I62" s="42">
        <f t="shared" si="18"/>
        <v>0.5565476190476191</v>
      </c>
      <c r="J62" s="42">
        <f t="shared" si="19"/>
        <v>0.5649038461538461</v>
      </c>
      <c r="K62" s="42">
        <f t="shared" si="20"/>
        <v>0.5746527777777778</v>
      </c>
      <c r="L62" s="66">
        <f t="shared" si="23"/>
        <v>36.5</v>
      </c>
      <c r="M62" s="66"/>
      <c r="N62" s="66"/>
      <c r="O62" s="66"/>
    </row>
    <row r="63" spans="1:15" ht="13.5" customHeight="1">
      <c r="A63" s="35">
        <v>3.5</v>
      </c>
      <c r="B63" s="40">
        <f t="shared" si="21"/>
        <v>44.5</v>
      </c>
      <c r="C63" s="40">
        <f t="shared" si="22"/>
        <v>148.5</v>
      </c>
      <c r="D63" s="44" t="s">
        <v>65</v>
      </c>
      <c r="E63" s="36" t="s">
        <v>66</v>
      </c>
      <c r="F63" s="36"/>
      <c r="G63" s="42">
        <f t="shared" si="16"/>
        <v>0.5520833333333334</v>
      </c>
      <c r="H63" s="42">
        <f t="shared" si="17"/>
        <v>0.5590277777777778</v>
      </c>
      <c r="I63" s="42">
        <f t="shared" si="18"/>
        <v>0.5669642857142857</v>
      </c>
      <c r="J63" s="42">
        <f t="shared" si="19"/>
        <v>0.5761217948717949</v>
      </c>
      <c r="K63" s="42">
        <f t="shared" si="20"/>
        <v>0.5868055555555556</v>
      </c>
      <c r="L63" s="66">
        <f t="shared" si="23"/>
        <v>40</v>
      </c>
      <c r="M63" s="66"/>
      <c r="N63" s="66"/>
      <c r="O63" s="66"/>
    </row>
    <row r="64" spans="1:15" ht="13.5" customHeight="1">
      <c r="A64" s="35">
        <v>0</v>
      </c>
      <c r="B64" s="40">
        <f t="shared" si="21"/>
        <v>44.5</v>
      </c>
      <c r="C64" s="40">
        <f t="shared" si="22"/>
        <v>148.5</v>
      </c>
      <c r="D64" s="41" t="s">
        <v>56</v>
      </c>
      <c r="E64" s="36" t="s">
        <v>33</v>
      </c>
      <c r="F64" s="36"/>
      <c r="G64" s="42">
        <f t="shared" si="16"/>
        <v>0.5520833333333334</v>
      </c>
      <c r="H64" s="42">
        <f t="shared" si="17"/>
        <v>0.5590277777777778</v>
      </c>
      <c r="I64" s="42">
        <f t="shared" si="18"/>
        <v>0.5669642857142857</v>
      </c>
      <c r="J64" s="42">
        <f t="shared" si="19"/>
        <v>0.5761217948717949</v>
      </c>
      <c r="K64" s="42">
        <f t="shared" si="20"/>
        <v>0.5868055555555556</v>
      </c>
      <c r="L64" s="66">
        <f t="shared" si="23"/>
        <v>40</v>
      </c>
      <c r="M64" s="66"/>
      <c r="N64" s="66"/>
      <c r="O64" s="66"/>
    </row>
    <row r="65" spans="1:15" ht="13.5" customHeight="1">
      <c r="A65" s="35">
        <v>3.5</v>
      </c>
      <c r="B65" s="40">
        <f t="shared" si="21"/>
        <v>41</v>
      </c>
      <c r="C65" s="40">
        <f t="shared" si="22"/>
        <v>152</v>
      </c>
      <c r="D65" s="43" t="s">
        <v>67</v>
      </c>
      <c r="E65" s="36" t="s">
        <v>66</v>
      </c>
      <c r="F65" s="45"/>
      <c r="G65" s="42">
        <f t="shared" si="16"/>
        <v>0.5611979166666667</v>
      </c>
      <c r="H65" s="42">
        <f t="shared" si="17"/>
        <v>0.56875</v>
      </c>
      <c r="I65" s="42">
        <f t="shared" si="18"/>
        <v>0.5773809523809523</v>
      </c>
      <c r="J65" s="42">
        <f t="shared" si="19"/>
        <v>0.5873397435897436</v>
      </c>
      <c r="K65" s="42">
        <f t="shared" si="20"/>
        <v>0.5989583333333334</v>
      </c>
      <c r="L65" s="66">
        <f t="shared" si="23"/>
        <v>43.5</v>
      </c>
      <c r="M65" s="66"/>
      <c r="N65" s="66"/>
      <c r="O65" s="66"/>
    </row>
    <row r="66" spans="1:15" ht="13.5" customHeight="1">
      <c r="A66" s="35">
        <v>7</v>
      </c>
      <c r="B66" s="40">
        <f t="shared" si="21"/>
        <v>34</v>
      </c>
      <c r="C66" s="40">
        <f t="shared" si="22"/>
        <v>159</v>
      </c>
      <c r="D66" s="44" t="s">
        <v>68</v>
      </c>
      <c r="E66" s="36" t="s">
        <v>69</v>
      </c>
      <c r="F66" s="36">
        <v>80</v>
      </c>
      <c r="G66" s="42">
        <f t="shared" si="16"/>
        <v>0.5794270833333334</v>
      </c>
      <c r="H66" s="42">
        <f t="shared" si="17"/>
        <v>0.5881944444444445</v>
      </c>
      <c r="I66" s="42">
        <f t="shared" si="18"/>
        <v>0.5982142857142857</v>
      </c>
      <c r="J66" s="42">
        <f t="shared" si="19"/>
        <v>0.6097756410256411</v>
      </c>
      <c r="K66" s="42">
        <f t="shared" si="20"/>
        <v>0.6232638888888888</v>
      </c>
      <c r="L66" s="66">
        <f t="shared" si="23"/>
        <v>50.5</v>
      </c>
      <c r="M66" s="66"/>
      <c r="N66" s="66"/>
      <c r="O66" s="66"/>
    </row>
    <row r="67" spans="1:15" ht="13.5" customHeight="1">
      <c r="A67" s="35">
        <v>5</v>
      </c>
      <c r="B67" s="40">
        <f t="shared" si="21"/>
        <v>29</v>
      </c>
      <c r="C67" s="40">
        <f t="shared" si="22"/>
        <v>164</v>
      </c>
      <c r="D67" s="44" t="s">
        <v>70</v>
      </c>
      <c r="E67" s="45" t="s">
        <v>71</v>
      </c>
      <c r="F67" s="36"/>
      <c r="G67" s="42">
        <f t="shared" si="16"/>
        <v>0.5924479166666667</v>
      </c>
      <c r="H67" s="42">
        <f t="shared" si="17"/>
        <v>0.6020833333333333</v>
      </c>
      <c r="I67" s="42">
        <f t="shared" si="18"/>
        <v>0.6130952380952381</v>
      </c>
      <c r="J67" s="42">
        <f t="shared" si="19"/>
        <v>0.625801282051282</v>
      </c>
      <c r="K67" s="42">
        <f t="shared" si="20"/>
        <v>0.640625</v>
      </c>
      <c r="L67" s="66">
        <f t="shared" si="23"/>
        <v>55.5</v>
      </c>
      <c r="M67" s="66"/>
      <c r="N67" s="66"/>
      <c r="O67" s="66"/>
    </row>
    <row r="68" spans="1:15" s="52" customFormat="1" ht="13.5" customHeight="1">
      <c r="A68" s="67">
        <v>5</v>
      </c>
      <c r="B68" s="40">
        <f t="shared" si="21"/>
        <v>24</v>
      </c>
      <c r="C68" s="40">
        <f t="shared" si="22"/>
        <v>169</v>
      </c>
      <c r="D68" s="68" t="s">
        <v>72</v>
      </c>
      <c r="E68" s="49" t="s">
        <v>73</v>
      </c>
      <c r="F68" s="49"/>
      <c r="G68" s="42">
        <f t="shared" si="16"/>
        <v>0.60546875</v>
      </c>
      <c r="H68" s="42">
        <f t="shared" si="17"/>
        <v>0.6159722222222223</v>
      </c>
      <c r="I68" s="42">
        <f t="shared" si="18"/>
        <v>0.6279761904761905</v>
      </c>
      <c r="J68" s="42">
        <f t="shared" si="19"/>
        <v>0.6418269230769231</v>
      </c>
      <c r="K68" s="42">
        <f t="shared" si="20"/>
        <v>0.6579861111111112</v>
      </c>
      <c r="L68" s="66">
        <f t="shared" si="23"/>
        <v>60.5</v>
      </c>
      <c r="M68" s="69"/>
      <c r="N68" s="69"/>
      <c r="O68" s="69"/>
    </row>
    <row r="69" spans="1:15" s="52" customFormat="1" ht="13.5" customHeight="1">
      <c r="A69" s="67">
        <v>1</v>
      </c>
      <c r="B69" s="40">
        <f t="shared" si="21"/>
        <v>23</v>
      </c>
      <c r="C69" s="40">
        <f t="shared" si="22"/>
        <v>170</v>
      </c>
      <c r="D69" s="68" t="s">
        <v>74</v>
      </c>
      <c r="E69" s="49" t="s">
        <v>73</v>
      </c>
      <c r="F69" s="49"/>
      <c r="G69" s="42">
        <f t="shared" si="16"/>
        <v>0.6080729166666667</v>
      </c>
      <c r="H69" s="42">
        <f t="shared" si="17"/>
        <v>0.61875</v>
      </c>
      <c r="I69" s="42">
        <f t="shared" si="18"/>
        <v>0.6309523809523809</v>
      </c>
      <c r="J69" s="42">
        <f t="shared" si="19"/>
        <v>0.6450320512820513</v>
      </c>
      <c r="K69" s="42">
        <f t="shared" si="20"/>
        <v>0.6614583333333334</v>
      </c>
      <c r="L69" s="66">
        <f t="shared" si="23"/>
        <v>61.5</v>
      </c>
      <c r="M69" s="69"/>
      <c r="N69" s="69"/>
      <c r="O69" s="69"/>
    </row>
    <row r="70" spans="1:15" ht="13.5" customHeight="1">
      <c r="A70" s="35">
        <v>5</v>
      </c>
      <c r="B70" s="40">
        <f t="shared" si="21"/>
        <v>18</v>
      </c>
      <c r="C70" s="40">
        <f t="shared" si="22"/>
        <v>175</v>
      </c>
      <c r="D70" s="43" t="s">
        <v>75</v>
      </c>
      <c r="E70" s="36" t="s">
        <v>73</v>
      </c>
      <c r="F70" s="36"/>
      <c r="G70" s="42">
        <f t="shared" si="16"/>
        <v>0.62109375</v>
      </c>
      <c r="H70" s="42">
        <f t="shared" si="17"/>
        <v>0.6326388888888889</v>
      </c>
      <c r="I70" s="42">
        <f t="shared" si="18"/>
        <v>0.6458333333333334</v>
      </c>
      <c r="J70" s="42">
        <f t="shared" si="19"/>
        <v>0.6610576923076923</v>
      </c>
      <c r="K70" s="42">
        <f t="shared" si="20"/>
        <v>0.6788194444444444</v>
      </c>
      <c r="L70" s="66">
        <f t="shared" si="23"/>
        <v>66.5</v>
      </c>
      <c r="M70" s="66"/>
      <c r="N70" s="66"/>
      <c r="O70" s="66"/>
    </row>
    <row r="71" spans="1:15" ht="13.5" customHeight="1">
      <c r="A71" s="35">
        <v>7</v>
      </c>
      <c r="B71" s="40">
        <f aca="true" t="shared" si="24" ref="B71:B80">B70-A71</f>
        <v>11</v>
      </c>
      <c r="C71" s="40">
        <f aca="true" t="shared" si="25" ref="C71:C80">C70+A71</f>
        <v>182</v>
      </c>
      <c r="D71" s="43" t="s">
        <v>76</v>
      </c>
      <c r="E71" s="36" t="s">
        <v>73</v>
      </c>
      <c r="F71" s="36">
        <v>96</v>
      </c>
      <c r="G71" s="42">
        <f t="shared" si="16"/>
        <v>0.6393229166666667</v>
      </c>
      <c r="H71" s="42">
        <f t="shared" si="17"/>
        <v>0.6520833333333333</v>
      </c>
      <c r="I71" s="42">
        <f t="shared" si="18"/>
        <v>0.6666666666666667</v>
      </c>
      <c r="J71" s="42">
        <f t="shared" si="19"/>
        <v>0.6834935897435898</v>
      </c>
      <c r="K71" s="42">
        <f t="shared" si="20"/>
        <v>0.703125</v>
      </c>
      <c r="L71" s="66">
        <f t="shared" si="23"/>
        <v>73.5</v>
      </c>
      <c r="M71" s="66"/>
      <c r="N71" s="66"/>
      <c r="O71" s="66"/>
    </row>
    <row r="72" spans="1:15" ht="13.5" customHeight="1">
      <c r="A72" s="35">
        <v>2.5</v>
      </c>
      <c r="B72" s="40">
        <f t="shared" si="24"/>
        <v>8.5</v>
      </c>
      <c r="C72" s="40">
        <f t="shared" si="25"/>
        <v>184.5</v>
      </c>
      <c r="D72" s="43" t="s">
        <v>77</v>
      </c>
      <c r="E72" s="36" t="s">
        <v>78</v>
      </c>
      <c r="F72" s="43"/>
      <c r="G72" s="42">
        <f t="shared" si="16"/>
        <v>0.6458333333333334</v>
      </c>
      <c r="H72" s="42">
        <f t="shared" si="17"/>
        <v>0.6590277777777778</v>
      </c>
      <c r="I72" s="42">
        <f t="shared" si="18"/>
        <v>0.6741071428571428</v>
      </c>
      <c r="J72" s="42">
        <f t="shared" si="19"/>
        <v>0.6915064102564102</v>
      </c>
      <c r="K72" s="42">
        <f t="shared" si="20"/>
        <v>0.7118055555555556</v>
      </c>
      <c r="L72" s="66">
        <f t="shared" si="23"/>
        <v>76</v>
      </c>
      <c r="M72" s="66"/>
      <c r="N72" s="66"/>
      <c r="O72" s="66"/>
    </row>
    <row r="73" spans="1:15" ht="13.5" customHeight="1">
      <c r="A73" s="35">
        <v>4</v>
      </c>
      <c r="B73" s="40">
        <f t="shared" si="24"/>
        <v>4.5</v>
      </c>
      <c r="C73" s="40">
        <f t="shared" si="25"/>
        <v>188.5</v>
      </c>
      <c r="D73" s="43" t="s">
        <v>79</v>
      </c>
      <c r="E73" s="36" t="s">
        <v>78</v>
      </c>
      <c r="F73" s="36"/>
      <c r="G73" s="42">
        <f t="shared" si="16"/>
        <v>0.65625</v>
      </c>
      <c r="H73" s="42">
        <f t="shared" si="17"/>
        <v>0.6701388888888888</v>
      </c>
      <c r="I73" s="42">
        <f t="shared" si="18"/>
        <v>0.6860119047619048</v>
      </c>
      <c r="J73" s="42">
        <f t="shared" si="19"/>
        <v>0.7043269230769231</v>
      </c>
      <c r="K73" s="42">
        <f t="shared" si="20"/>
        <v>0.7256944444444444</v>
      </c>
      <c r="L73" s="66">
        <f t="shared" si="23"/>
        <v>80</v>
      </c>
      <c r="M73" s="66"/>
      <c r="N73" s="66"/>
      <c r="O73" s="66"/>
    </row>
    <row r="74" spans="1:15" ht="13.5" customHeight="1">
      <c r="A74" s="35">
        <v>1.5</v>
      </c>
      <c r="B74" s="40">
        <f t="shared" si="24"/>
        <v>3</v>
      </c>
      <c r="C74" s="40">
        <f t="shared" si="25"/>
        <v>190</v>
      </c>
      <c r="D74" s="43" t="s">
        <v>80</v>
      </c>
      <c r="E74" s="36" t="s">
        <v>78</v>
      </c>
      <c r="F74" s="43"/>
      <c r="G74" s="42">
        <f t="shared" si="16"/>
        <v>0.66015625</v>
      </c>
      <c r="H74" s="42">
        <f t="shared" si="17"/>
        <v>0.6743055555555555</v>
      </c>
      <c r="I74" s="42">
        <f t="shared" si="18"/>
        <v>0.6904761904761905</v>
      </c>
      <c r="J74" s="42">
        <f t="shared" si="19"/>
        <v>0.7091346153846154</v>
      </c>
      <c r="K74" s="42">
        <f t="shared" si="20"/>
        <v>0.7309027777777778</v>
      </c>
      <c r="L74" s="66">
        <f t="shared" si="23"/>
        <v>81.5</v>
      </c>
      <c r="M74" s="66"/>
      <c r="N74" s="66"/>
      <c r="O74" s="66"/>
    </row>
    <row r="75" spans="1:15" ht="12.75" customHeight="1" hidden="1">
      <c r="A75" s="35"/>
      <c r="B75" s="40">
        <f t="shared" si="24"/>
        <v>3</v>
      </c>
      <c r="C75" s="40">
        <f t="shared" si="25"/>
        <v>190</v>
      </c>
      <c r="D75" s="43"/>
      <c r="E75" s="36"/>
      <c r="F75" s="43"/>
      <c r="G75" s="42">
        <f t="shared" si="16"/>
        <v>0.66015625</v>
      </c>
      <c r="H75" s="42">
        <f t="shared" si="17"/>
        <v>0.6743055555555555</v>
      </c>
      <c r="I75" s="42">
        <f t="shared" si="18"/>
        <v>0.6904761904761905</v>
      </c>
      <c r="J75" s="42">
        <f t="shared" si="19"/>
        <v>0.7091346153846154</v>
      </c>
      <c r="K75" s="42">
        <f t="shared" si="20"/>
        <v>0.7309027777777778</v>
      </c>
      <c r="L75" s="66">
        <f t="shared" si="23"/>
        <v>81.5</v>
      </c>
      <c r="M75" s="66"/>
      <c r="N75" s="66"/>
      <c r="O75" s="66"/>
    </row>
    <row r="76" spans="1:15" ht="12.75" customHeight="1" hidden="1">
      <c r="A76" s="35"/>
      <c r="B76" s="40">
        <f t="shared" si="24"/>
        <v>3</v>
      </c>
      <c r="C76" s="40">
        <f t="shared" si="25"/>
        <v>190</v>
      </c>
      <c r="D76" s="43"/>
      <c r="E76" s="36"/>
      <c r="F76" s="43"/>
      <c r="G76" s="42">
        <f t="shared" si="16"/>
        <v>0.66015625</v>
      </c>
      <c r="H76" s="42">
        <f t="shared" si="17"/>
        <v>0.6743055555555555</v>
      </c>
      <c r="I76" s="42">
        <f t="shared" si="18"/>
        <v>0.6904761904761905</v>
      </c>
      <c r="J76" s="42">
        <f t="shared" si="19"/>
        <v>0.7091346153846154</v>
      </c>
      <c r="K76" s="42">
        <f t="shared" si="20"/>
        <v>0.7309027777777778</v>
      </c>
      <c r="L76" s="66">
        <f t="shared" si="23"/>
        <v>81.5</v>
      </c>
      <c r="M76" s="66"/>
      <c r="N76" s="66"/>
      <c r="O76" s="66"/>
    </row>
    <row r="77" spans="1:15" ht="12.75" customHeight="1" hidden="1">
      <c r="A77" s="35"/>
      <c r="B77" s="40">
        <f t="shared" si="24"/>
        <v>3</v>
      </c>
      <c r="C77" s="40">
        <f t="shared" si="25"/>
        <v>190</v>
      </c>
      <c r="D77" s="28"/>
      <c r="E77" s="29"/>
      <c r="F77" s="29"/>
      <c r="G77" s="42">
        <f t="shared" si="16"/>
        <v>0.66015625</v>
      </c>
      <c r="H77" s="42">
        <f t="shared" si="17"/>
        <v>0.6743055555555555</v>
      </c>
      <c r="I77" s="42">
        <f t="shared" si="18"/>
        <v>0.6904761904761905</v>
      </c>
      <c r="J77" s="42">
        <f t="shared" si="19"/>
        <v>0.7091346153846154</v>
      </c>
      <c r="K77" s="42">
        <f t="shared" si="20"/>
        <v>0.7309027777777778</v>
      </c>
      <c r="L77" s="66">
        <f t="shared" si="23"/>
        <v>81.5</v>
      </c>
      <c r="M77" s="66"/>
      <c r="N77" s="66"/>
      <c r="O77" s="66"/>
    </row>
    <row r="78" spans="1:15" ht="12.75" customHeight="1" hidden="1">
      <c r="A78" s="35"/>
      <c r="B78" s="40">
        <f t="shared" si="24"/>
        <v>3</v>
      </c>
      <c r="C78" s="40">
        <f t="shared" si="25"/>
        <v>190</v>
      </c>
      <c r="D78" s="43"/>
      <c r="E78" s="36"/>
      <c r="F78" s="36"/>
      <c r="G78" s="42">
        <f t="shared" si="16"/>
        <v>0.66015625</v>
      </c>
      <c r="H78" s="42">
        <f t="shared" si="17"/>
        <v>0.6743055555555555</v>
      </c>
      <c r="I78" s="42">
        <f t="shared" si="18"/>
        <v>0.6904761904761905</v>
      </c>
      <c r="J78" s="42">
        <f t="shared" si="19"/>
        <v>0.7091346153846154</v>
      </c>
      <c r="K78" s="42">
        <f t="shared" si="20"/>
        <v>0.7309027777777778</v>
      </c>
      <c r="L78" s="66">
        <f t="shared" si="23"/>
        <v>81.5</v>
      </c>
      <c r="M78" s="66"/>
      <c r="N78" s="66"/>
      <c r="O78" s="66"/>
    </row>
    <row r="79" spans="1:13" ht="12.75" customHeight="1" hidden="1">
      <c r="A79" s="40"/>
      <c r="B79" s="40">
        <f t="shared" si="24"/>
        <v>3</v>
      </c>
      <c r="C79" s="40">
        <f t="shared" si="25"/>
        <v>190</v>
      </c>
      <c r="D79" s="28"/>
      <c r="E79" s="36"/>
      <c r="F79" s="29"/>
      <c r="G79" s="42">
        <f t="shared" si="16"/>
        <v>0.66015625</v>
      </c>
      <c r="H79" s="42">
        <f t="shared" si="17"/>
        <v>0.6743055555555555</v>
      </c>
      <c r="I79" s="42">
        <f t="shared" si="18"/>
        <v>0.6904761904761905</v>
      </c>
      <c r="J79" s="42">
        <f t="shared" si="19"/>
        <v>0.7091346153846154</v>
      </c>
      <c r="K79" s="42">
        <f t="shared" si="20"/>
        <v>0.7309027777777778</v>
      </c>
      <c r="L79" s="66">
        <f t="shared" si="23"/>
        <v>81.5</v>
      </c>
      <c r="M79" s="66"/>
    </row>
    <row r="80" spans="1:13" ht="13.5" customHeight="1">
      <c r="A80" s="35">
        <v>3</v>
      </c>
      <c r="B80" s="40">
        <f t="shared" si="24"/>
        <v>0</v>
      </c>
      <c r="C80" s="40">
        <f t="shared" si="25"/>
        <v>193</v>
      </c>
      <c r="D80" s="37" t="s">
        <v>81</v>
      </c>
      <c r="E80" s="36"/>
      <c r="F80" s="36">
        <v>138</v>
      </c>
      <c r="G80" s="42">
        <f t="shared" si="16"/>
        <v>0.66796875</v>
      </c>
      <c r="H80" s="42">
        <f t="shared" si="17"/>
        <v>0.6826388888888889</v>
      </c>
      <c r="I80" s="42">
        <f t="shared" si="18"/>
        <v>0.6994047619047619</v>
      </c>
      <c r="J80" s="42">
        <f t="shared" si="19"/>
        <v>0.71875</v>
      </c>
      <c r="K80" s="42">
        <f t="shared" si="20"/>
        <v>0.7413194444444444</v>
      </c>
      <c r="L80" s="66">
        <f t="shared" si="23"/>
        <v>84.5</v>
      </c>
      <c r="M80" s="70"/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7875" header="0.5118055555555556" footer="0.39375"/>
  <pageSetup fitToHeight="1" fitToWidth="1" horizontalDpi="300" verticalDpi="300" orientation="portrait" paperSize="9" scale="88" r:id="rId2"/>
  <headerFooter alignWithMargins="0">
    <oddFooter>&amp;L&amp;F   &amp;D  &amp;T&amp;C&amp;"Arial,Gras"&amp;12Itinéraire provisoire&amp;R&amp;8Les communes en lettres majuscules sont des
chefs-lieux de cantons, sous-préfectures  ou préfectures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21" sqref="F21"/>
    </sheetView>
  </sheetViews>
  <sheetFormatPr defaultColWidth="11.421875" defaultRowHeight="12.75"/>
  <cols>
    <col min="2" max="2" width="20.7109375" style="0" customWidth="1"/>
    <col min="4" max="4" width="58.421875" style="0" customWidth="1"/>
    <col min="5" max="5" width="4.140625" style="0" customWidth="1"/>
    <col min="6" max="6" width="31.28125" style="0" customWidth="1"/>
    <col min="7" max="7" width="2.421875" style="0" customWidth="1"/>
    <col min="8" max="8" width="30.140625" style="0" customWidth="1"/>
    <col min="9" max="9" width="3.8515625" style="0" customWidth="1"/>
    <col min="10" max="10" width="28.57421875" style="0" customWidth="1"/>
    <col min="11" max="11" width="3.140625" style="0" customWidth="1"/>
    <col min="12" max="12" width="30.7109375" style="0" customWidth="1"/>
  </cols>
  <sheetData>
    <row r="1" spans="1:12" s="319" customFormat="1" ht="12.75">
      <c r="A1" s="319" t="s">
        <v>1092</v>
      </c>
      <c r="B1" s="319" t="s">
        <v>1009</v>
      </c>
      <c r="C1" s="319" t="s">
        <v>1010</v>
      </c>
      <c r="D1" s="319" t="s">
        <v>48</v>
      </c>
      <c r="E1" s="319" t="s">
        <v>1091</v>
      </c>
      <c r="F1" s="319" t="s">
        <v>38</v>
      </c>
      <c r="G1" s="319" t="s">
        <v>1093</v>
      </c>
      <c r="H1" s="319" t="s">
        <v>196</v>
      </c>
      <c r="I1" s="319" t="s">
        <v>1094</v>
      </c>
      <c r="J1" s="319" t="s">
        <v>520</v>
      </c>
      <c r="K1" s="319" t="s">
        <v>1095</v>
      </c>
      <c r="L1" s="319" t="s">
        <v>1090</v>
      </c>
    </row>
    <row r="2" spans="1:12" ht="12.75">
      <c r="A2" s="241">
        <v>1</v>
      </c>
      <c r="B2" s="296">
        <v>41105</v>
      </c>
      <c r="C2" s="227" t="str">
        <f>'1 étap'!$A$4</f>
        <v>1ère Etape</v>
      </c>
      <c r="D2" s="271" t="str">
        <f>'1 étap'!$D$5</f>
        <v>CHATILLON SUR INDRE (36) - MELLE (79)</v>
      </c>
      <c r="E2" s="227"/>
      <c r="F2" s="273" t="s">
        <v>22</v>
      </c>
      <c r="G2" s="227"/>
      <c r="H2" s="273" t="s">
        <v>25</v>
      </c>
      <c r="J2" s="273" t="s">
        <v>56</v>
      </c>
      <c r="K2" s="227"/>
      <c r="L2" s="273" t="s">
        <v>37</v>
      </c>
    </row>
    <row r="3" spans="1:12" ht="12.75">
      <c r="A3" s="241">
        <v>2</v>
      </c>
      <c r="B3" s="296">
        <v>41106</v>
      </c>
      <c r="C3" s="227" t="str">
        <f>'2 étap'!$A$4</f>
        <v>2ème Etape</v>
      </c>
      <c r="D3" s="271" t="str">
        <f>'2 étap'!$D$5</f>
        <v>MELLE (79) - LIBOURNE (33)</v>
      </c>
      <c r="E3" s="283"/>
      <c r="F3" s="273" t="s">
        <v>119</v>
      </c>
      <c r="G3" s="227"/>
      <c r="H3" s="273" t="s">
        <v>101</v>
      </c>
      <c r="J3" s="273" t="s">
        <v>153</v>
      </c>
      <c r="K3" s="227"/>
      <c r="L3" s="273" t="s">
        <v>56</v>
      </c>
    </row>
    <row r="4" spans="1:12" ht="12.75">
      <c r="A4" s="241">
        <v>3</v>
      </c>
      <c r="B4" s="296">
        <v>41107</v>
      </c>
      <c r="C4" s="227" t="str">
        <f>'3 étap'!$A$4</f>
        <v>3ème Etape</v>
      </c>
      <c r="D4" s="271" t="str">
        <f>'3 étap'!$D$5</f>
        <v>LIBOURNE (33) - GRENADE SUR L'ADOUR (40)</v>
      </c>
      <c r="E4" s="227"/>
      <c r="F4" s="273" t="s">
        <v>153</v>
      </c>
      <c r="G4" s="227"/>
      <c r="H4" s="273" t="s">
        <v>213</v>
      </c>
      <c r="J4" s="273" t="s">
        <v>190</v>
      </c>
      <c r="K4" s="227"/>
      <c r="L4" s="227"/>
    </row>
    <row r="5" spans="1:12" ht="12.75">
      <c r="A5" s="241">
        <v>4</v>
      </c>
      <c r="B5" s="296">
        <v>41108</v>
      </c>
      <c r="C5" s="227" t="str">
        <f>'4 étap'!$A$4</f>
        <v>4ème Etape</v>
      </c>
      <c r="D5" s="271" t="str">
        <f>'4 étap'!$D$5</f>
        <v>  GRENADE SUR L'ADOUR (40)     HASPARREN (64)</v>
      </c>
      <c r="E5" s="227"/>
      <c r="F5" s="273" t="s">
        <v>213</v>
      </c>
      <c r="G5" s="227"/>
      <c r="H5" s="273" t="s">
        <v>288</v>
      </c>
      <c r="J5" s="265"/>
      <c r="K5" s="227"/>
      <c r="L5" s="227"/>
    </row>
    <row r="6" spans="1:12" ht="12.75">
      <c r="A6" s="241">
        <v>5</v>
      </c>
      <c r="B6" s="296">
        <v>41109</v>
      </c>
      <c r="C6" s="227" t="str">
        <f>'5 étap'!$A$4</f>
        <v>5ème Etape</v>
      </c>
      <c r="D6" s="271" t="str">
        <f>'5 étap'!$D$5</f>
        <v>HASPARREN (64) - ANGAÏS (64)</v>
      </c>
      <c r="E6" s="227"/>
      <c r="F6" s="273" t="s">
        <v>288</v>
      </c>
      <c r="G6" s="165"/>
      <c r="H6" s="265"/>
      <c r="J6" s="265"/>
      <c r="K6" s="227"/>
      <c r="L6" s="227"/>
    </row>
    <row r="7" spans="1:12" ht="12.75">
      <c r="A7" s="241">
        <v>6</v>
      </c>
      <c r="B7" s="296">
        <v>41110</v>
      </c>
      <c r="C7" s="227" t="str">
        <f>'6 étap'!$A$4</f>
        <v>6ème Etape</v>
      </c>
      <c r="D7" s="271" t="str">
        <f>'6 étap'!$D$5</f>
        <v>ANGAÏS (64)  LANNEMEZAN (65)</v>
      </c>
      <c r="E7" s="227"/>
      <c r="F7" s="273" t="s">
        <v>288</v>
      </c>
      <c r="G7" s="227"/>
      <c r="H7" s="250" t="s">
        <v>359</v>
      </c>
      <c r="J7" s="265"/>
      <c r="K7" s="227"/>
      <c r="L7" s="265"/>
    </row>
    <row r="8" spans="1:12" ht="12.75">
      <c r="A8" s="241">
        <v>7</v>
      </c>
      <c r="B8" s="296">
        <v>41111</v>
      </c>
      <c r="C8" s="227" t="str">
        <f>'7 étap'!$A$4</f>
        <v>7ème Etape</v>
      </c>
      <c r="D8" s="271" t="str">
        <f>'7 étap'!$D$5</f>
        <v> LANNEMEZAN (65)   l'Isle JOURDAIN (32)</v>
      </c>
      <c r="E8" s="165"/>
      <c r="F8" s="273" t="s">
        <v>443</v>
      </c>
      <c r="G8" s="227"/>
      <c r="H8" s="273" t="s">
        <v>420</v>
      </c>
      <c r="J8" s="273" t="s">
        <v>481</v>
      </c>
      <c r="K8" s="227"/>
      <c r="L8" s="273" t="s">
        <v>359</v>
      </c>
    </row>
    <row r="9" spans="1:12" ht="12.75">
      <c r="A9" s="241">
        <v>8</v>
      </c>
      <c r="B9" s="296">
        <v>41112</v>
      </c>
      <c r="C9" s="227" t="str">
        <f>'8 étap'!$A$4</f>
        <v>8ème Etape</v>
      </c>
      <c r="D9" s="271" t="str">
        <f>'8 étap'!$D$5</f>
        <v> L'ISLE JOURDAIN (32) -   CAUSSADE (82)</v>
      </c>
      <c r="E9" s="165"/>
      <c r="F9" s="270" t="s">
        <v>420</v>
      </c>
      <c r="G9" s="165"/>
      <c r="H9" s="273" t="s">
        <v>481</v>
      </c>
      <c r="J9" s="270" t="s">
        <v>509</v>
      </c>
      <c r="K9" s="227"/>
      <c r="L9" s="270" t="s">
        <v>529</v>
      </c>
    </row>
    <row r="10" spans="1:12" ht="12.75">
      <c r="A10" s="241">
        <v>9</v>
      </c>
      <c r="B10" s="296">
        <v>41113</v>
      </c>
      <c r="C10" s="227" t="str">
        <f>'9 étap'!$A$4</f>
        <v>9ème Etape</v>
      </c>
      <c r="D10" s="271" t="str">
        <f>'9 étap'!$D$5</f>
        <v> CAUSSADE (82) - MUR DE BARREZ (12)</v>
      </c>
      <c r="E10" s="165"/>
      <c r="F10" s="270" t="s">
        <v>547</v>
      </c>
      <c r="G10" s="227"/>
      <c r="H10" s="270" t="s">
        <v>539</v>
      </c>
      <c r="J10" s="273" t="s">
        <v>529</v>
      </c>
      <c r="K10" s="227"/>
      <c r="L10" s="227"/>
    </row>
    <row r="11" spans="1:12" ht="12.75">
      <c r="A11" s="241">
        <v>10</v>
      </c>
      <c r="B11" s="296">
        <v>41114</v>
      </c>
      <c r="C11" s="227" t="str">
        <f>'10 étap'!$A$4</f>
        <v>10ème Etape</v>
      </c>
      <c r="D11" s="297" t="str">
        <f>'10 étap'!$D$5</f>
        <v> MUR DE BARREZ (12) -   AMBERT (63)</v>
      </c>
      <c r="E11" s="165"/>
      <c r="F11" s="273" t="s">
        <v>547</v>
      </c>
      <c r="G11" s="227"/>
      <c r="H11" s="273" t="s">
        <v>595</v>
      </c>
      <c r="J11" s="273" t="s">
        <v>617</v>
      </c>
      <c r="K11" s="227"/>
      <c r="L11" s="273" t="s">
        <v>640</v>
      </c>
    </row>
    <row r="12" spans="1:12" ht="12.75">
      <c r="A12" s="241">
        <v>11</v>
      </c>
      <c r="B12" s="296">
        <v>41115</v>
      </c>
      <c r="C12" s="227" t="str">
        <f>'11 étap'!$A$4</f>
        <v>11ème Etape</v>
      </c>
      <c r="D12" s="271" t="str">
        <f>'11 étap'!$D$5</f>
        <v> AMBERT (63) -  BOURBON L'ARCHAMBAULT (03)</v>
      </c>
      <c r="E12" s="227"/>
      <c r="F12" s="273" t="s">
        <v>684</v>
      </c>
      <c r="G12" s="165"/>
      <c r="H12" s="273" t="s">
        <v>640</v>
      </c>
      <c r="J12" s="165"/>
      <c r="K12" s="165"/>
      <c r="L12" s="165"/>
    </row>
    <row r="13" spans="1:12" ht="12.75">
      <c r="A13" s="241">
        <v>12</v>
      </c>
      <c r="B13" s="296">
        <v>41116</v>
      </c>
      <c r="C13" s="227" t="str">
        <f>'12 étap'!$A$4</f>
        <v>12ème Etape</v>
      </c>
      <c r="D13" s="271" t="str">
        <f>'12 étap'!$D$5</f>
        <v>BOURBON L'ARCHAMBAULT (03) - ROMORANTIN LANTHENAY (41)</v>
      </c>
      <c r="E13" s="165"/>
      <c r="F13" s="273" t="s">
        <v>684</v>
      </c>
      <c r="G13" s="165"/>
      <c r="H13" s="273" t="s">
        <v>722</v>
      </c>
      <c r="J13" s="273" t="s">
        <v>22</v>
      </c>
      <c r="K13" s="165"/>
      <c r="L13" s="273" t="s">
        <v>756</v>
      </c>
    </row>
    <row r="14" spans="1:12" ht="12.75">
      <c r="A14" s="241">
        <v>13</v>
      </c>
      <c r="B14" s="296">
        <v>41117</v>
      </c>
      <c r="C14" s="227" t="str">
        <f>'13 étap'!$A$4</f>
        <v>13ème Etape</v>
      </c>
      <c r="D14" s="271" t="str">
        <f>'13 étap'!$D$5</f>
        <v>ROMORANTIN LANTHENAY (41) - LAVARE (72)</v>
      </c>
      <c r="E14" s="227"/>
      <c r="F14" s="273" t="s">
        <v>756</v>
      </c>
      <c r="G14" s="227"/>
      <c r="H14" s="273" t="s">
        <v>803</v>
      </c>
      <c r="J14" s="265"/>
      <c r="K14" s="165"/>
      <c r="L14" s="165"/>
    </row>
    <row r="15" spans="1:12" ht="12.75">
      <c r="A15" s="241">
        <v>14</v>
      </c>
      <c r="B15" s="296">
        <v>41118</v>
      </c>
      <c r="C15" s="227" t="str">
        <f>'14 étap'!$A$4</f>
        <v>14ème Etape</v>
      </c>
      <c r="D15" s="271" t="str">
        <f>'14 étap'!$D$5</f>
        <v> LAVARE (72) - BERNAY (27)</v>
      </c>
      <c r="E15" s="165"/>
      <c r="F15" s="275" t="s">
        <v>853</v>
      </c>
      <c r="G15" s="165"/>
      <c r="H15" s="275" t="s">
        <v>815</v>
      </c>
      <c r="J15" s="273" t="s">
        <v>803</v>
      </c>
      <c r="K15" s="165"/>
      <c r="L15" s="265"/>
    </row>
    <row r="16" spans="2:12" ht="12.75">
      <c r="B16" s="296"/>
      <c r="C16" s="227"/>
      <c r="D16" s="227"/>
      <c r="E16" s="227"/>
      <c r="F16" s="227"/>
      <c r="G16" s="227"/>
      <c r="H16" s="227"/>
      <c r="J16" s="227"/>
      <c r="K16" s="227"/>
      <c r="L16" s="227"/>
    </row>
    <row r="17" spans="2:12" ht="12.75">
      <c r="B17" s="296"/>
      <c r="C17" s="227"/>
      <c r="D17" s="227"/>
      <c r="E17" s="227"/>
      <c r="F17" s="227"/>
      <c r="G17" s="227"/>
      <c r="H17" s="227"/>
      <c r="J17" s="227"/>
      <c r="K17" s="227"/>
      <c r="L17" s="227"/>
    </row>
    <row r="18" spans="2:12" ht="12.75">
      <c r="B18" s="296"/>
      <c r="C18" s="227"/>
      <c r="D18" s="227"/>
      <c r="E18" s="227"/>
      <c r="F18" s="227"/>
      <c r="G18" s="227"/>
      <c r="H18" s="227"/>
      <c r="J18" s="293"/>
      <c r="K18" s="227"/>
      <c r="L18" s="227"/>
    </row>
    <row r="19" spans="2:12" ht="12.75">
      <c r="B19" s="296"/>
      <c r="C19" s="227"/>
      <c r="D19" s="227"/>
      <c r="E19" s="227"/>
      <c r="F19" s="227"/>
      <c r="G19" s="227"/>
      <c r="H19" s="227"/>
      <c r="J19" s="227"/>
      <c r="K19" s="227"/>
      <c r="L19" s="227"/>
    </row>
    <row r="20" spans="2:12" ht="12.75">
      <c r="B20" s="296"/>
      <c r="C20" s="227"/>
      <c r="D20" s="227"/>
      <c r="E20" s="227"/>
      <c r="F20" s="227"/>
      <c r="G20" s="227"/>
      <c r="H20" s="227"/>
      <c r="J20" s="227"/>
      <c r="K20" s="227"/>
      <c r="L20" s="227"/>
    </row>
    <row r="21" spans="2:12" ht="12.75">
      <c r="B21" s="296"/>
      <c r="C21" s="227"/>
      <c r="D21" s="227"/>
      <c r="E21" s="227"/>
      <c r="F21" s="227"/>
      <c r="G21" s="227"/>
      <c r="H21" s="227"/>
      <c r="J21" s="227"/>
      <c r="K21" s="227"/>
      <c r="L21" s="227"/>
    </row>
    <row r="22" spans="2:12" ht="12.75">
      <c r="B22" s="296"/>
      <c r="C22" s="227"/>
      <c r="D22" s="227"/>
      <c r="E22" s="227"/>
      <c r="F22" s="227"/>
      <c r="G22" s="227"/>
      <c r="H22" s="227"/>
      <c r="J22" s="227"/>
      <c r="K22" s="227"/>
      <c r="L22" s="227"/>
    </row>
    <row r="23" spans="2:12" ht="12.75">
      <c r="B23" s="296"/>
      <c r="C23" s="227"/>
      <c r="D23" s="227"/>
      <c r="E23" s="227"/>
      <c r="F23" s="227"/>
      <c r="G23" s="227"/>
      <c r="H23" s="227"/>
      <c r="J23" s="227"/>
      <c r="K23" s="227"/>
      <c r="L23" s="227"/>
    </row>
    <row r="24" spans="2:12" ht="12.75">
      <c r="B24" s="296"/>
      <c r="C24" s="227"/>
      <c r="D24" s="227"/>
      <c r="E24" s="227"/>
      <c r="F24" s="227"/>
      <c r="G24" s="227"/>
      <c r="H24" s="227"/>
      <c r="J24" s="227"/>
      <c r="K24" s="227"/>
      <c r="L24" s="227"/>
    </row>
    <row r="25" spans="2:12" ht="12.75">
      <c r="B25" s="296"/>
      <c r="C25" s="227"/>
      <c r="D25" s="227"/>
      <c r="E25" s="165"/>
      <c r="F25" s="165"/>
      <c r="G25" s="165"/>
      <c r="H25" s="165"/>
      <c r="J25" s="165"/>
      <c r="K25" s="165"/>
      <c r="L25" s="165"/>
    </row>
    <row r="26" spans="2:12" ht="12.75">
      <c r="B26" s="296"/>
      <c r="C26" s="227"/>
      <c r="D26" s="227"/>
      <c r="E26" s="165"/>
      <c r="F26" s="165"/>
      <c r="G26" s="165"/>
      <c r="H26" s="165"/>
      <c r="J26" s="165"/>
      <c r="K26" s="165"/>
      <c r="L26" s="165"/>
    </row>
    <row r="27" spans="2:12" ht="12.75">
      <c r="B27" s="296"/>
      <c r="C27" s="227"/>
      <c r="D27" s="227"/>
      <c r="E27" s="165"/>
      <c r="F27" s="165"/>
      <c r="G27" s="165"/>
      <c r="H27" s="165"/>
      <c r="J27" s="165"/>
      <c r="K27" s="165"/>
      <c r="L27" s="165"/>
    </row>
    <row r="28" spans="2:12" ht="12.75">
      <c r="B28" s="296"/>
      <c r="C28" s="227"/>
      <c r="D28" s="227"/>
      <c r="E28" s="165"/>
      <c r="F28" s="165"/>
      <c r="G28" s="165"/>
      <c r="H28" s="165"/>
      <c r="J28" s="165"/>
      <c r="K28" s="165"/>
      <c r="L28" s="16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46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1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82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M4" s="15"/>
    </row>
    <row r="5" spans="1:14" ht="13.5" customHeight="1">
      <c r="A5" s="16"/>
      <c r="B5" s="16"/>
      <c r="C5" s="71"/>
      <c r="D5" s="328" t="s">
        <v>83</v>
      </c>
      <c r="E5" s="328"/>
      <c r="F5" s="328"/>
      <c r="G5" s="328"/>
      <c r="H5" s="16">
        <v>193.5</v>
      </c>
      <c r="I5" s="6" t="s">
        <v>7</v>
      </c>
      <c r="J5" s="6"/>
      <c r="K5" s="6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329" t="s">
        <v>7</v>
      </c>
      <c r="C6" s="329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0.4791666666666667</v>
      </c>
      <c r="M6" s="19">
        <v>0.4791666666666667</v>
      </c>
      <c r="N6" s="15" t="s">
        <v>13</v>
      </c>
    </row>
    <row r="7" spans="1:12" ht="13.5" customHeight="1">
      <c r="A7" s="26"/>
      <c r="B7" s="26" t="s">
        <v>14</v>
      </c>
      <c r="C7" s="26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</row>
    <row r="8" spans="1:12" ht="13.5" customHeight="1">
      <c r="A8" s="30"/>
      <c r="B8" s="72"/>
      <c r="C8" s="72"/>
      <c r="D8" s="32" t="s">
        <v>56</v>
      </c>
      <c r="E8" s="31"/>
      <c r="F8" s="31"/>
      <c r="G8" s="33"/>
      <c r="H8" s="33"/>
      <c r="I8" s="33"/>
      <c r="J8" s="33"/>
      <c r="K8" s="33"/>
      <c r="L8" s="34"/>
    </row>
    <row r="9" spans="1:12" ht="13.5" customHeight="1">
      <c r="A9" s="35">
        <v>0</v>
      </c>
      <c r="B9" s="40">
        <f>H5</f>
        <v>193.5</v>
      </c>
      <c r="C9" s="40">
        <v>0</v>
      </c>
      <c r="D9" s="37" t="s">
        <v>81</v>
      </c>
      <c r="E9" s="45" t="s">
        <v>84</v>
      </c>
      <c r="F9" s="36">
        <v>138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$L$5</f>
        <v>0.125</v>
      </c>
      <c r="K9" s="38">
        <f>$L$5</f>
        <v>0.125</v>
      </c>
      <c r="L9" s="39"/>
    </row>
    <row r="10" spans="1:12" ht="13.5" customHeight="1">
      <c r="A10" s="35">
        <v>1.5</v>
      </c>
      <c r="B10" s="40">
        <f>B9-A10</f>
        <v>192</v>
      </c>
      <c r="C10" s="40">
        <f>C9+A10</f>
        <v>1.5</v>
      </c>
      <c r="D10" s="43" t="s">
        <v>85</v>
      </c>
      <c r="E10" s="45" t="s">
        <v>84</v>
      </c>
      <c r="F10" s="36"/>
      <c r="G10" s="42">
        <f>SUM($G$9+$O$3*C10)</f>
        <v>0.12890625</v>
      </c>
      <c r="H10" s="42">
        <f>SUM($H$9+$P$3*C10)</f>
        <v>0.12916666666666665</v>
      </c>
      <c r="I10" s="42">
        <f>SUM($I$9+$Q$3*C10)</f>
        <v>0.12946428571428573</v>
      </c>
      <c r="J10" s="42">
        <f>SUM($J$9+$R$3*C10)</f>
        <v>0.12980769230769232</v>
      </c>
      <c r="K10" s="42">
        <f>SUM($K$9+$S$3*C10)</f>
        <v>0.13020833333333334</v>
      </c>
      <c r="L10" s="39"/>
    </row>
    <row r="11" spans="1:12" ht="13.5" customHeight="1">
      <c r="A11" s="35">
        <v>4</v>
      </c>
      <c r="B11" s="40">
        <f>B10-A11</f>
        <v>188</v>
      </c>
      <c r="C11" s="40">
        <f>C10+A11</f>
        <v>5.5</v>
      </c>
      <c r="D11" s="43" t="s">
        <v>86</v>
      </c>
      <c r="E11" s="45" t="s">
        <v>87</v>
      </c>
      <c r="F11" s="36"/>
      <c r="G11" s="42">
        <f aca="true" t="shared" si="0" ref="G11:G49">SUM($G$9+$O$3*C11)</f>
        <v>0.13932291666666666</v>
      </c>
      <c r="H11" s="42">
        <f aca="true" t="shared" si="1" ref="H11:H49">SUM($H$9+$P$3*C11)</f>
        <v>0.14027777777777778</v>
      </c>
      <c r="I11" s="42">
        <f aca="true" t="shared" si="2" ref="I11:I49">SUM($I$9+$Q$3*C11)</f>
        <v>0.14136904761904762</v>
      </c>
      <c r="J11" s="42">
        <f aca="true" t="shared" si="3" ref="J11:J49">SUM($J$9+$R$3*C11)</f>
        <v>0.14262820512820512</v>
      </c>
      <c r="K11" s="42">
        <f aca="true" t="shared" si="4" ref="K11:K49">SUM($K$9+$S$3*C11)</f>
        <v>0.1440972222222222</v>
      </c>
      <c r="L11" s="39"/>
    </row>
    <row r="12" spans="1:12" ht="13.5" customHeight="1">
      <c r="A12" s="35">
        <v>0.5</v>
      </c>
      <c r="B12" s="40">
        <f>B11-A12</f>
        <v>187.5</v>
      </c>
      <c r="C12" s="40">
        <f>C11+A12</f>
        <v>6</v>
      </c>
      <c r="D12" s="43" t="s">
        <v>88</v>
      </c>
      <c r="E12" s="45" t="s">
        <v>87</v>
      </c>
      <c r="F12" s="36"/>
      <c r="G12" s="42">
        <f t="shared" si="0"/>
        <v>0.140625</v>
      </c>
      <c r="H12" s="42">
        <f t="shared" si="1"/>
        <v>0.14166666666666666</v>
      </c>
      <c r="I12" s="42">
        <f t="shared" si="2"/>
        <v>0.14285714285714285</v>
      </c>
      <c r="J12" s="42">
        <f t="shared" si="3"/>
        <v>0.14423076923076922</v>
      </c>
      <c r="K12" s="42">
        <f t="shared" si="4"/>
        <v>0.14583333333333334</v>
      </c>
      <c r="L12" s="39"/>
    </row>
    <row r="13" spans="1:12" ht="13.5" customHeight="1">
      <c r="A13" s="35">
        <v>2.5</v>
      </c>
      <c r="B13" s="40">
        <f>B12-A13</f>
        <v>185</v>
      </c>
      <c r="C13" s="40">
        <f>C12+A13</f>
        <v>8.5</v>
      </c>
      <c r="D13" s="44" t="s">
        <v>89</v>
      </c>
      <c r="E13" s="45" t="s">
        <v>90</v>
      </c>
      <c r="F13" s="36"/>
      <c r="G13" s="42">
        <f t="shared" si="0"/>
        <v>0.14713541666666666</v>
      </c>
      <c r="H13" s="42">
        <f t="shared" si="1"/>
        <v>0.1486111111111111</v>
      </c>
      <c r="I13" s="42">
        <f t="shared" si="2"/>
        <v>0.15029761904761904</v>
      </c>
      <c r="J13" s="42">
        <f t="shared" si="3"/>
        <v>0.15224358974358976</v>
      </c>
      <c r="K13" s="42">
        <f t="shared" si="4"/>
        <v>0.1545138888888889</v>
      </c>
      <c r="L13" s="39"/>
    </row>
    <row r="14" spans="1:12" ht="13.5" customHeight="1">
      <c r="A14" s="35">
        <v>2.5</v>
      </c>
      <c r="B14" s="40">
        <f aca="true" t="shared" si="5" ref="B14:B49">B13-A14</f>
        <v>182.5</v>
      </c>
      <c r="C14" s="40">
        <f aca="true" t="shared" si="6" ref="C14:C49">C13+A14</f>
        <v>11</v>
      </c>
      <c r="D14" s="44" t="s">
        <v>91</v>
      </c>
      <c r="E14" s="36" t="s">
        <v>90</v>
      </c>
      <c r="F14" s="36"/>
      <c r="G14" s="42">
        <f t="shared" si="0"/>
        <v>0.15364583333333334</v>
      </c>
      <c r="H14" s="42">
        <f t="shared" si="1"/>
        <v>0.15555555555555556</v>
      </c>
      <c r="I14" s="42">
        <f t="shared" si="2"/>
        <v>0.15773809523809523</v>
      </c>
      <c r="J14" s="42">
        <f t="shared" si="3"/>
        <v>0.16025641025641024</v>
      </c>
      <c r="K14" s="42">
        <f t="shared" si="4"/>
        <v>0.16319444444444445</v>
      </c>
      <c r="L14" s="39"/>
    </row>
    <row r="15" spans="1:12" ht="13.5" customHeight="1">
      <c r="A15" s="35">
        <v>6</v>
      </c>
      <c r="B15" s="40">
        <f t="shared" si="5"/>
        <v>176.5</v>
      </c>
      <c r="C15" s="40">
        <f t="shared" si="6"/>
        <v>17</v>
      </c>
      <c r="D15" s="44" t="s">
        <v>92</v>
      </c>
      <c r="E15" s="36" t="s">
        <v>90</v>
      </c>
      <c r="F15" s="36"/>
      <c r="G15" s="42">
        <f t="shared" si="0"/>
        <v>0.16927083333333331</v>
      </c>
      <c r="H15" s="42">
        <f t="shared" si="1"/>
        <v>0.17222222222222222</v>
      </c>
      <c r="I15" s="42">
        <f t="shared" si="2"/>
        <v>0.17559523809523808</v>
      </c>
      <c r="J15" s="42">
        <f t="shared" si="3"/>
        <v>0.1794871794871795</v>
      </c>
      <c r="K15" s="42">
        <f t="shared" si="4"/>
        <v>0.1840277777777778</v>
      </c>
      <c r="L15" s="39"/>
    </row>
    <row r="16" spans="1:12" ht="13.5" customHeight="1">
      <c r="A16" s="35">
        <v>2</v>
      </c>
      <c r="B16" s="40">
        <f t="shared" si="5"/>
        <v>174.5</v>
      </c>
      <c r="C16" s="40">
        <f t="shared" si="6"/>
        <v>19</v>
      </c>
      <c r="D16" s="44" t="s">
        <v>93</v>
      </c>
      <c r="E16" s="36" t="s">
        <v>90</v>
      </c>
      <c r="F16" s="36"/>
      <c r="G16" s="42">
        <f t="shared" si="0"/>
        <v>0.17447916666666666</v>
      </c>
      <c r="H16" s="42">
        <f t="shared" si="1"/>
        <v>0.17777777777777776</v>
      </c>
      <c r="I16" s="42">
        <f t="shared" si="2"/>
        <v>0.18154761904761904</v>
      </c>
      <c r="J16" s="42">
        <f t="shared" si="3"/>
        <v>0.1858974358974359</v>
      </c>
      <c r="K16" s="42">
        <f t="shared" si="4"/>
        <v>0.1909722222222222</v>
      </c>
      <c r="L16" s="39"/>
    </row>
    <row r="17" spans="1:12" ht="13.5" customHeight="1">
      <c r="A17" s="35">
        <v>5</v>
      </c>
      <c r="B17" s="40">
        <f t="shared" si="5"/>
        <v>169.5</v>
      </c>
      <c r="C17" s="40">
        <f t="shared" si="6"/>
        <v>24</v>
      </c>
      <c r="D17" s="44" t="s">
        <v>94</v>
      </c>
      <c r="E17" s="45" t="s">
        <v>95</v>
      </c>
      <c r="F17" s="36"/>
      <c r="G17" s="42">
        <f t="shared" si="0"/>
        <v>0.1875</v>
      </c>
      <c r="H17" s="42">
        <f t="shared" si="1"/>
        <v>0.19166666666666665</v>
      </c>
      <c r="I17" s="42">
        <f t="shared" si="2"/>
        <v>0.19642857142857142</v>
      </c>
      <c r="J17" s="42">
        <f t="shared" si="3"/>
        <v>0.20192307692307693</v>
      </c>
      <c r="K17" s="42">
        <f t="shared" si="4"/>
        <v>0.20833333333333331</v>
      </c>
      <c r="L17" s="39"/>
    </row>
    <row r="18" spans="1:12" ht="13.5" customHeight="1">
      <c r="A18" s="35">
        <v>4.5</v>
      </c>
      <c r="B18" s="40">
        <f t="shared" si="5"/>
        <v>165</v>
      </c>
      <c r="C18" s="40">
        <f t="shared" si="6"/>
        <v>28.5</v>
      </c>
      <c r="D18" s="44" t="s">
        <v>96</v>
      </c>
      <c r="E18" s="36" t="s">
        <v>97</v>
      </c>
      <c r="F18" s="36">
        <v>113</v>
      </c>
      <c r="G18" s="42">
        <f t="shared" si="0"/>
        <v>0.19921875</v>
      </c>
      <c r="H18" s="42">
        <f t="shared" si="1"/>
        <v>0.20416666666666666</v>
      </c>
      <c r="I18" s="42">
        <f t="shared" si="2"/>
        <v>0.20982142857142855</v>
      </c>
      <c r="J18" s="42">
        <f t="shared" si="3"/>
        <v>0.21634615384615385</v>
      </c>
      <c r="K18" s="42">
        <f t="shared" si="4"/>
        <v>0.22395833333333331</v>
      </c>
      <c r="L18" s="39"/>
    </row>
    <row r="19" spans="1:12" ht="13.5" customHeight="1">
      <c r="A19" s="35">
        <v>1</v>
      </c>
      <c r="B19" s="40">
        <f t="shared" si="5"/>
        <v>164</v>
      </c>
      <c r="C19" s="40">
        <f t="shared" si="6"/>
        <v>29.5</v>
      </c>
      <c r="D19" s="44" t="s">
        <v>98</v>
      </c>
      <c r="E19" s="45" t="s">
        <v>99</v>
      </c>
      <c r="F19" s="36"/>
      <c r="G19" s="42">
        <f t="shared" si="0"/>
        <v>0.20182291666666666</v>
      </c>
      <c r="H19" s="42">
        <f t="shared" si="1"/>
        <v>0.20694444444444443</v>
      </c>
      <c r="I19" s="42">
        <f t="shared" si="2"/>
        <v>0.21279761904761904</v>
      </c>
      <c r="J19" s="42">
        <f t="shared" si="3"/>
        <v>0.21955128205128205</v>
      </c>
      <c r="K19" s="42">
        <f t="shared" si="4"/>
        <v>0.22743055555555555</v>
      </c>
      <c r="L19" s="39"/>
    </row>
    <row r="20" spans="1:12" ht="13.5" customHeight="1">
      <c r="A20" s="35">
        <v>2</v>
      </c>
      <c r="B20" s="40">
        <f t="shared" si="5"/>
        <v>162</v>
      </c>
      <c r="C20" s="40">
        <f t="shared" si="6"/>
        <v>31.5</v>
      </c>
      <c r="D20" s="43" t="s">
        <v>100</v>
      </c>
      <c r="E20" s="28"/>
      <c r="F20" s="36"/>
      <c r="G20" s="42">
        <f t="shared" si="0"/>
        <v>0.20703125</v>
      </c>
      <c r="H20" s="42">
        <f t="shared" si="1"/>
        <v>0.2125</v>
      </c>
      <c r="I20" s="42">
        <f t="shared" si="2"/>
        <v>0.21875</v>
      </c>
      <c r="J20" s="42">
        <f t="shared" si="3"/>
        <v>0.22596153846153846</v>
      </c>
      <c r="K20" s="42">
        <f t="shared" si="4"/>
        <v>0.234375</v>
      </c>
      <c r="L20" s="39"/>
    </row>
    <row r="21" spans="1:12" ht="13.5" customHeight="1">
      <c r="A21" s="35">
        <v>0</v>
      </c>
      <c r="B21" s="40">
        <f t="shared" si="5"/>
        <v>162</v>
      </c>
      <c r="C21" s="40">
        <f t="shared" si="6"/>
        <v>31.5</v>
      </c>
      <c r="D21" s="41" t="s">
        <v>101</v>
      </c>
      <c r="E21" s="36" t="s">
        <v>102</v>
      </c>
      <c r="F21" s="36"/>
      <c r="G21" s="42">
        <f t="shared" si="0"/>
        <v>0.20703125</v>
      </c>
      <c r="H21" s="42">
        <f t="shared" si="1"/>
        <v>0.2125</v>
      </c>
      <c r="I21" s="42">
        <f t="shared" si="2"/>
        <v>0.21875</v>
      </c>
      <c r="J21" s="42">
        <f t="shared" si="3"/>
        <v>0.22596153846153846</v>
      </c>
      <c r="K21" s="42">
        <f t="shared" si="4"/>
        <v>0.234375</v>
      </c>
      <c r="L21" s="39"/>
    </row>
    <row r="22" spans="1:12" ht="13.5" customHeight="1">
      <c r="A22" s="73">
        <v>3.5</v>
      </c>
      <c r="B22" s="40">
        <f t="shared" si="5"/>
        <v>158.5</v>
      </c>
      <c r="C22" s="40">
        <f t="shared" si="6"/>
        <v>35</v>
      </c>
      <c r="D22" s="74" t="s">
        <v>103</v>
      </c>
      <c r="E22" s="36" t="s">
        <v>102</v>
      </c>
      <c r="F22" s="36"/>
      <c r="G22" s="42">
        <f t="shared" si="0"/>
        <v>0.21614583333333331</v>
      </c>
      <c r="H22" s="42">
        <f t="shared" si="1"/>
        <v>0.2222222222222222</v>
      </c>
      <c r="I22" s="42">
        <f t="shared" si="2"/>
        <v>0.22916666666666666</v>
      </c>
      <c r="J22" s="42">
        <f t="shared" si="3"/>
        <v>0.23717948717948717</v>
      </c>
      <c r="K22" s="42">
        <f t="shared" si="4"/>
        <v>0.2465277777777778</v>
      </c>
      <c r="L22" s="39"/>
    </row>
    <row r="23" spans="1:12" ht="13.5" customHeight="1">
      <c r="A23" s="73">
        <v>3</v>
      </c>
      <c r="B23" s="40">
        <f t="shared" si="5"/>
        <v>155.5</v>
      </c>
      <c r="C23" s="40">
        <f t="shared" si="6"/>
        <v>38</v>
      </c>
      <c r="D23" s="74" t="s">
        <v>104</v>
      </c>
      <c r="E23" s="45" t="s">
        <v>105</v>
      </c>
      <c r="F23" s="36"/>
      <c r="G23" s="42">
        <f t="shared" si="0"/>
        <v>0.22395833333333331</v>
      </c>
      <c r="H23" s="42">
        <f t="shared" si="1"/>
        <v>0.23055555555555554</v>
      </c>
      <c r="I23" s="42">
        <f t="shared" si="2"/>
        <v>0.23809523809523808</v>
      </c>
      <c r="J23" s="42">
        <f t="shared" si="3"/>
        <v>0.2467948717948718</v>
      </c>
      <c r="K23" s="42">
        <f t="shared" si="4"/>
        <v>0.2569444444444444</v>
      </c>
      <c r="L23" s="39"/>
    </row>
    <row r="24" spans="1:12" ht="13.5" customHeight="1">
      <c r="A24" s="73">
        <v>3</v>
      </c>
      <c r="B24" s="40">
        <f t="shared" si="5"/>
        <v>152.5</v>
      </c>
      <c r="C24" s="40">
        <f t="shared" si="6"/>
        <v>41</v>
      </c>
      <c r="D24" s="74" t="s">
        <v>106</v>
      </c>
      <c r="E24" s="36" t="s">
        <v>102</v>
      </c>
      <c r="F24" s="36"/>
      <c r="G24" s="42">
        <f t="shared" si="0"/>
        <v>0.23177083333333331</v>
      </c>
      <c r="H24" s="42">
        <f t="shared" si="1"/>
        <v>0.23888888888888887</v>
      </c>
      <c r="I24" s="42">
        <f t="shared" si="2"/>
        <v>0.24702380952380953</v>
      </c>
      <c r="J24" s="42">
        <f t="shared" si="3"/>
        <v>0.2564102564102564</v>
      </c>
      <c r="K24" s="42">
        <f t="shared" si="4"/>
        <v>0.2673611111111111</v>
      </c>
      <c r="L24" s="39"/>
    </row>
    <row r="25" spans="1:12" ht="13.5" customHeight="1">
      <c r="A25" s="73">
        <v>1</v>
      </c>
      <c r="B25" s="40">
        <f t="shared" si="5"/>
        <v>151.5</v>
      </c>
      <c r="C25" s="40">
        <f t="shared" si="6"/>
        <v>42</v>
      </c>
      <c r="D25" s="44" t="s">
        <v>107</v>
      </c>
      <c r="E25" s="45" t="s">
        <v>102</v>
      </c>
      <c r="F25" s="36"/>
      <c r="G25" s="42">
        <f t="shared" si="0"/>
        <v>0.234375</v>
      </c>
      <c r="H25" s="42">
        <f t="shared" si="1"/>
        <v>0.24166666666666664</v>
      </c>
      <c r="I25" s="42">
        <f t="shared" si="2"/>
        <v>0.25</v>
      </c>
      <c r="J25" s="42">
        <f t="shared" si="3"/>
        <v>0.2596153846153846</v>
      </c>
      <c r="K25" s="42">
        <f t="shared" si="4"/>
        <v>0.2708333333333333</v>
      </c>
      <c r="L25" s="39"/>
    </row>
    <row r="26" spans="1:12" ht="13.5" customHeight="1">
      <c r="A26" s="35">
        <v>4</v>
      </c>
      <c r="B26" s="40">
        <f t="shared" si="5"/>
        <v>147.5</v>
      </c>
      <c r="C26" s="40">
        <f t="shared" si="6"/>
        <v>46</v>
      </c>
      <c r="D26" s="43" t="s">
        <v>108</v>
      </c>
      <c r="E26" s="36" t="s">
        <v>102</v>
      </c>
      <c r="F26" s="36"/>
      <c r="G26" s="42">
        <f t="shared" si="0"/>
        <v>0.24479166666666666</v>
      </c>
      <c r="H26" s="42">
        <f t="shared" si="1"/>
        <v>0.25277777777777777</v>
      </c>
      <c r="I26" s="42">
        <f t="shared" si="2"/>
        <v>0.26190476190476186</v>
      </c>
      <c r="J26" s="42">
        <f t="shared" si="3"/>
        <v>0.27243589743589747</v>
      </c>
      <c r="K26" s="42">
        <f t="shared" si="4"/>
        <v>0.2847222222222222</v>
      </c>
      <c r="L26" s="39"/>
    </row>
    <row r="27" spans="1:12" ht="13.5" customHeight="1">
      <c r="A27" s="35">
        <v>4</v>
      </c>
      <c r="B27" s="40">
        <f t="shared" si="5"/>
        <v>143.5</v>
      </c>
      <c r="C27" s="40">
        <f t="shared" si="6"/>
        <v>50</v>
      </c>
      <c r="D27" s="43" t="s">
        <v>109</v>
      </c>
      <c r="E27" s="36" t="s">
        <v>102</v>
      </c>
      <c r="F27" s="36"/>
      <c r="G27" s="42">
        <f t="shared" si="0"/>
        <v>0.2552083333333333</v>
      </c>
      <c r="H27" s="42">
        <f t="shared" si="1"/>
        <v>0.26388888888888884</v>
      </c>
      <c r="I27" s="42">
        <f t="shared" si="2"/>
        <v>0.27380952380952384</v>
      </c>
      <c r="J27" s="42">
        <f t="shared" si="3"/>
        <v>0.28525641025641024</v>
      </c>
      <c r="K27" s="42">
        <f t="shared" si="4"/>
        <v>0.2986111111111111</v>
      </c>
      <c r="L27" s="39"/>
    </row>
    <row r="28" spans="1:12" ht="13.5" customHeight="1">
      <c r="A28" s="35">
        <v>4</v>
      </c>
      <c r="B28" s="40">
        <f t="shared" si="5"/>
        <v>139.5</v>
      </c>
      <c r="C28" s="40">
        <f t="shared" si="6"/>
        <v>54</v>
      </c>
      <c r="D28" s="44" t="s">
        <v>110</v>
      </c>
      <c r="E28" s="36" t="s">
        <v>102</v>
      </c>
      <c r="F28" s="36"/>
      <c r="G28" s="42">
        <f t="shared" si="0"/>
        <v>0.265625</v>
      </c>
      <c r="H28" s="42">
        <f t="shared" si="1"/>
        <v>0.275</v>
      </c>
      <c r="I28" s="42">
        <f t="shared" si="2"/>
        <v>0.2857142857142857</v>
      </c>
      <c r="J28" s="42">
        <f t="shared" si="3"/>
        <v>0.2980769230769231</v>
      </c>
      <c r="K28" s="42">
        <f t="shared" si="4"/>
        <v>0.3125</v>
      </c>
      <c r="L28" s="39"/>
    </row>
    <row r="29" spans="1:12" ht="13.5" customHeight="1">
      <c r="A29" s="35">
        <v>1.5</v>
      </c>
      <c r="B29" s="40">
        <f t="shared" si="5"/>
        <v>138</v>
      </c>
      <c r="C29" s="40">
        <f t="shared" si="6"/>
        <v>55.5</v>
      </c>
      <c r="D29" s="44" t="s">
        <v>111</v>
      </c>
      <c r="E29" s="45" t="s">
        <v>112</v>
      </c>
      <c r="F29" s="36">
        <v>42</v>
      </c>
      <c r="G29" s="42">
        <f t="shared" si="0"/>
        <v>0.26953125</v>
      </c>
      <c r="H29" s="42">
        <f t="shared" si="1"/>
        <v>0.2791666666666667</v>
      </c>
      <c r="I29" s="42">
        <f t="shared" si="2"/>
        <v>0.2901785714285714</v>
      </c>
      <c r="J29" s="42">
        <f t="shared" si="3"/>
        <v>0.3028846153846154</v>
      </c>
      <c r="K29" s="42">
        <f t="shared" si="4"/>
        <v>0.3177083333333333</v>
      </c>
      <c r="L29" s="39"/>
    </row>
    <row r="30" spans="1:12" ht="13.5" customHeight="1">
      <c r="A30" s="35">
        <v>0.5</v>
      </c>
      <c r="B30" s="40">
        <f t="shared" si="5"/>
        <v>137.5</v>
      </c>
      <c r="C30" s="40">
        <f t="shared" si="6"/>
        <v>56</v>
      </c>
      <c r="D30" s="44" t="s">
        <v>113</v>
      </c>
      <c r="E30" s="45" t="s">
        <v>102</v>
      </c>
      <c r="F30" s="36"/>
      <c r="G30" s="42">
        <f t="shared" si="0"/>
        <v>0.2708333333333333</v>
      </c>
      <c r="H30" s="42">
        <f t="shared" si="1"/>
        <v>0.28055555555555556</v>
      </c>
      <c r="I30" s="42">
        <f t="shared" si="2"/>
        <v>0.29166666666666663</v>
      </c>
      <c r="J30" s="42">
        <f t="shared" si="3"/>
        <v>0.3044871794871795</v>
      </c>
      <c r="K30" s="42">
        <f t="shared" si="4"/>
        <v>0.3194444444444444</v>
      </c>
      <c r="L30" s="39"/>
    </row>
    <row r="31" spans="1:12" ht="13.5" customHeight="1">
      <c r="A31" s="35">
        <v>5</v>
      </c>
      <c r="B31" s="40">
        <f t="shared" si="5"/>
        <v>132.5</v>
      </c>
      <c r="C31" s="40">
        <f t="shared" si="6"/>
        <v>61</v>
      </c>
      <c r="D31" s="43" t="s">
        <v>114</v>
      </c>
      <c r="E31" s="45" t="s">
        <v>102</v>
      </c>
      <c r="F31" s="36"/>
      <c r="G31" s="42">
        <f t="shared" si="0"/>
        <v>0.28385416666666663</v>
      </c>
      <c r="H31" s="42">
        <f t="shared" si="1"/>
        <v>0.2944444444444444</v>
      </c>
      <c r="I31" s="42">
        <f t="shared" si="2"/>
        <v>0.30654761904761907</v>
      </c>
      <c r="J31" s="42">
        <f t="shared" si="3"/>
        <v>0.3205128205128205</v>
      </c>
      <c r="K31" s="42">
        <f t="shared" si="4"/>
        <v>0.3368055555555556</v>
      </c>
      <c r="L31" s="39"/>
    </row>
    <row r="32" spans="1:12" ht="13.5" customHeight="1">
      <c r="A32" s="35">
        <v>5</v>
      </c>
      <c r="B32" s="40">
        <f t="shared" si="5"/>
        <v>127.5</v>
      </c>
      <c r="C32" s="40">
        <f t="shared" si="6"/>
        <v>66</v>
      </c>
      <c r="D32" s="44" t="s">
        <v>115</v>
      </c>
      <c r="E32" s="36" t="s">
        <v>102</v>
      </c>
      <c r="F32" s="36"/>
      <c r="G32" s="42">
        <f t="shared" si="0"/>
        <v>0.296875</v>
      </c>
      <c r="H32" s="42">
        <f t="shared" si="1"/>
        <v>0.30833333333333335</v>
      </c>
      <c r="I32" s="42">
        <f t="shared" si="2"/>
        <v>0.3214285714285714</v>
      </c>
      <c r="J32" s="42">
        <f t="shared" si="3"/>
        <v>0.33653846153846156</v>
      </c>
      <c r="K32" s="42">
        <f t="shared" si="4"/>
        <v>0.35416666666666663</v>
      </c>
      <c r="L32" s="39"/>
    </row>
    <row r="33" spans="1:12" ht="13.5" customHeight="1">
      <c r="A33" s="35">
        <v>4</v>
      </c>
      <c r="B33" s="40">
        <f t="shared" si="5"/>
        <v>123.5</v>
      </c>
      <c r="C33" s="40">
        <f t="shared" si="6"/>
        <v>70</v>
      </c>
      <c r="D33" s="43" t="s">
        <v>116</v>
      </c>
      <c r="E33" s="36" t="s">
        <v>102</v>
      </c>
      <c r="F33" s="36"/>
      <c r="G33" s="42">
        <f t="shared" si="0"/>
        <v>0.30729166666666663</v>
      </c>
      <c r="H33" s="42">
        <f t="shared" si="1"/>
        <v>0.3194444444444444</v>
      </c>
      <c r="I33" s="42">
        <f t="shared" si="2"/>
        <v>0.3333333333333333</v>
      </c>
      <c r="J33" s="42">
        <f t="shared" si="3"/>
        <v>0.34935897435897434</v>
      </c>
      <c r="K33" s="42">
        <f t="shared" si="4"/>
        <v>0.3680555555555556</v>
      </c>
      <c r="L33" s="39"/>
    </row>
    <row r="34" spans="1:12" ht="13.5" customHeight="1">
      <c r="A34" s="35">
        <v>1.5</v>
      </c>
      <c r="B34" s="40">
        <f t="shared" si="5"/>
        <v>122</v>
      </c>
      <c r="C34" s="40">
        <f t="shared" si="6"/>
        <v>71.5</v>
      </c>
      <c r="D34" s="44" t="s">
        <v>117</v>
      </c>
      <c r="E34" s="45" t="s">
        <v>118</v>
      </c>
      <c r="F34" s="28"/>
      <c r="G34" s="42">
        <f t="shared" si="0"/>
        <v>0.31119791666666663</v>
      </c>
      <c r="H34" s="42">
        <f t="shared" si="1"/>
        <v>0.32361111111111107</v>
      </c>
      <c r="I34" s="42">
        <f t="shared" si="2"/>
        <v>0.33779761904761907</v>
      </c>
      <c r="J34" s="42">
        <f t="shared" si="3"/>
        <v>0.35416666666666663</v>
      </c>
      <c r="K34" s="42">
        <f t="shared" si="4"/>
        <v>0.37326388888888884</v>
      </c>
      <c r="L34" s="19"/>
    </row>
    <row r="35" spans="1:12" ht="13.5" customHeight="1">
      <c r="A35" s="35">
        <v>0</v>
      </c>
      <c r="B35" s="40">
        <f t="shared" si="5"/>
        <v>122</v>
      </c>
      <c r="C35" s="40">
        <f t="shared" si="6"/>
        <v>71.5</v>
      </c>
      <c r="D35" s="41" t="s">
        <v>119</v>
      </c>
      <c r="E35" s="36" t="s">
        <v>118</v>
      </c>
      <c r="F35" s="36"/>
      <c r="G35" s="42">
        <f t="shared" si="0"/>
        <v>0.31119791666666663</v>
      </c>
      <c r="H35" s="42">
        <f t="shared" si="1"/>
        <v>0.32361111111111107</v>
      </c>
      <c r="I35" s="42">
        <f t="shared" si="2"/>
        <v>0.33779761904761907</v>
      </c>
      <c r="J35" s="42">
        <f t="shared" si="3"/>
        <v>0.35416666666666663</v>
      </c>
      <c r="K35" s="42">
        <f t="shared" si="4"/>
        <v>0.37326388888888884</v>
      </c>
      <c r="L35" s="19"/>
    </row>
    <row r="36" spans="1:12" ht="13.5" customHeight="1">
      <c r="A36" s="35">
        <v>2</v>
      </c>
      <c r="B36" s="40">
        <f t="shared" si="5"/>
        <v>120</v>
      </c>
      <c r="C36" s="40">
        <f t="shared" si="6"/>
        <v>73.5</v>
      </c>
      <c r="D36" s="44" t="s">
        <v>120</v>
      </c>
      <c r="E36" s="45" t="s">
        <v>118</v>
      </c>
      <c r="F36" s="36"/>
      <c r="G36" s="42">
        <f t="shared" si="0"/>
        <v>0.31640625</v>
      </c>
      <c r="H36" s="42">
        <f t="shared" si="1"/>
        <v>0.3291666666666666</v>
      </c>
      <c r="I36" s="42">
        <f t="shared" si="2"/>
        <v>0.34375</v>
      </c>
      <c r="J36" s="42">
        <f t="shared" si="3"/>
        <v>0.3605769230769231</v>
      </c>
      <c r="K36" s="42">
        <f t="shared" si="4"/>
        <v>0.3802083333333333</v>
      </c>
      <c r="L36" s="19"/>
    </row>
    <row r="37" spans="1:12" ht="13.5" customHeight="1">
      <c r="A37" s="35">
        <v>1.5</v>
      </c>
      <c r="B37" s="40">
        <f t="shared" si="5"/>
        <v>118.5</v>
      </c>
      <c r="C37" s="40">
        <f t="shared" si="6"/>
        <v>75</v>
      </c>
      <c r="D37" s="44" t="s">
        <v>121</v>
      </c>
      <c r="E37" s="36"/>
      <c r="F37" s="36"/>
      <c r="G37" s="42">
        <f t="shared" si="0"/>
        <v>0.3203125</v>
      </c>
      <c r="H37" s="42">
        <f t="shared" si="1"/>
        <v>0.3333333333333333</v>
      </c>
      <c r="I37" s="42">
        <f t="shared" si="2"/>
        <v>0.3482142857142857</v>
      </c>
      <c r="J37" s="42">
        <f t="shared" si="3"/>
        <v>0.36538461538461536</v>
      </c>
      <c r="K37" s="42">
        <f t="shared" si="4"/>
        <v>0.38541666666666663</v>
      </c>
      <c r="L37" s="19"/>
    </row>
    <row r="38" spans="1:12" ht="13.5" customHeight="1">
      <c r="A38" s="35">
        <v>0</v>
      </c>
      <c r="B38" s="40">
        <f t="shared" si="5"/>
        <v>118.5</v>
      </c>
      <c r="C38" s="40">
        <f t="shared" si="6"/>
        <v>75</v>
      </c>
      <c r="D38" s="41" t="s">
        <v>101</v>
      </c>
      <c r="E38" s="45" t="s">
        <v>122</v>
      </c>
      <c r="F38" s="36"/>
      <c r="G38" s="42">
        <f t="shared" si="0"/>
        <v>0.3203125</v>
      </c>
      <c r="H38" s="42">
        <f t="shared" si="1"/>
        <v>0.3333333333333333</v>
      </c>
      <c r="I38" s="42">
        <f t="shared" si="2"/>
        <v>0.3482142857142857</v>
      </c>
      <c r="J38" s="42">
        <f t="shared" si="3"/>
        <v>0.36538461538461536</v>
      </c>
      <c r="K38" s="42">
        <f t="shared" si="4"/>
        <v>0.38541666666666663</v>
      </c>
      <c r="L38" s="19"/>
    </row>
    <row r="39" spans="1:12" ht="13.5" customHeight="1">
      <c r="A39" s="35">
        <v>2</v>
      </c>
      <c r="B39" s="40">
        <f t="shared" si="5"/>
        <v>116.5</v>
      </c>
      <c r="C39" s="40">
        <f t="shared" si="6"/>
        <v>77</v>
      </c>
      <c r="D39" s="44" t="s">
        <v>123</v>
      </c>
      <c r="E39" s="45" t="s">
        <v>122</v>
      </c>
      <c r="F39" s="36"/>
      <c r="G39" s="42">
        <f t="shared" si="0"/>
        <v>0.3255208333333333</v>
      </c>
      <c r="H39" s="42">
        <f t="shared" si="1"/>
        <v>0.33888888888888885</v>
      </c>
      <c r="I39" s="42">
        <f t="shared" si="2"/>
        <v>0.35416666666666663</v>
      </c>
      <c r="J39" s="42">
        <f t="shared" si="3"/>
        <v>0.3717948717948718</v>
      </c>
      <c r="K39" s="42">
        <f t="shared" si="4"/>
        <v>0.3923611111111111</v>
      </c>
      <c r="L39" s="19"/>
    </row>
    <row r="40" spans="1:12" ht="13.5" customHeight="1">
      <c r="A40" s="35">
        <v>3</v>
      </c>
      <c r="B40" s="40">
        <f t="shared" si="5"/>
        <v>113.5</v>
      </c>
      <c r="C40" s="40">
        <f t="shared" si="6"/>
        <v>80</v>
      </c>
      <c r="D40" s="44" t="s">
        <v>124</v>
      </c>
      <c r="E40" s="36" t="s">
        <v>122</v>
      </c>
      <c r="F40" s="36">
        <v>61</v>
      </c>
      <c r="G40" s="42">
        <f t="shared" si="0"/>
        <v>0.3333333333333333</v>
      </c>
      <c r="H40" s="42">
        <f t="shared" si="1"/>
        <v>0.3472222222222222</v>
      </c>
      <c r="I40" s="42">
        <f t="shared" si="2"/>
        <v>0.3630952380952381</v>
      </c>
      <c r="J40" s="42">
        <f t="shared" si="3"/>
        <v>0.3814102564102564</v>
      </c>
      <c r="K40" s="42">
        <f t="shared" si="4"/>
        <v>0.4027777777777778</v>
      </c>
      <c r="L40" s="19"/>
    </row>
    <row r="41" spans="1:12" ht="13.5" customHeight="1">
      <c r="A41" s="35">
        <v>0.5</v>
      </c>
      <c r="B41" s="40">
        <f t="shared" si="5"/>
        <v>113</v>
      </c>
      <c r="C41" s="40">
        <f t="shared" si="6"/>
        <v>80.5</v>
      </c>
      <c r="D41" s="44" t="s">
        <v>125</v>
      </c>
      <c r="E41" s="45" t="s">
        <v>122</v>
      </c>
      <c r="F41" s="36"/>
      <c r="G41" s="42">
        <f t="shared" si="0"/>
        <v>0.33463541666666663</v>
      </c>
      <c r="H41" s="42">
        <f t="shared" si="1"/>
        <v>0.3486111111111111</v>
      </c>
      <c r="I41" s="42">
        <f t="shared" si="2"/>
        <v>0.3645833333333333</v>
      </c>
      <c r="J41" s="42">
        <f t="shared" si="3"/>
        <v>0.3830128205128205</v>
      </c>
      <c r="K41" s="42">
        <f t="shared" si="4"/>
        <v>0.4045138888888889</v>
      </c>
      <c r="L41" s="19"/>
    </row>
    <row r="42" spans="1:12" ht="13.5" customHeight="1">
      <c r="A42" s="35">
        <v>1.5</v>
      </c>
      <c r="B42" s="40">
        <f t="shared" si="5"/>
        <v>111.5</v>
      </c>
      <c r="C42" s="40">
        <f t="shared" si="6"/>
        <v>82</v>
      </c>
      <c r="D42" s="44" t="s">
        <v>126</v>
      </c>
      <c r="E42" s="36" t="s">
        <v>122</v>
      </c>
      <c r="F42" s="36"/>
      <c r="G42" s="42">
        <f t="shared" si="0"/>
        <v>0.33854166666666663</v>
      </c>
      <c r="H42" s="42">
        <f t="shared" si="1"/>
        <v>0.35277777777777775</v>
      </c>
      <c r="I42" s="42">
        <f t="shared" si="2"/>
        <v>0.36904761904761907</v>
      </c>
      <c r="J42" s="42">
        <f t="shared" si="3"/>
        <v>0.38782051282051283</v>
      </c>
      <c r="K42" s="42">
        <f t="shared" si="4"/>
        <v>0.4097222222222222</v>
      </c>
      <c r="L42" s="19"/>
    </row>
    <row r="43" spans="1:12" ht="13.5" customHeight="1">
      <c r="A43" s="35">
        <v>2.5</v>
      </c>
      <c r="B43" s="40">
        <f t="shared" si="5"/>
        <v>109</v>
      </c>
      <c r="C43" s="40">
        <f t="shared" si="6"/>
        <v>84.5</v>
      </c>
      <c r="D43" s="44" t="s">
        <v>127</v>
      </c>
      <c r="E43" s="36" t="s">
        <v>128</v>
      </c>
      <c r="F43" s="36"/>
      <c r="G43" s="42">
        <f t="shared" si="0"/>
        <v>0.3450520833333333</v>
      </c>
      <c r="H43" s="42">
        <f t="shared" si="1"/>
        <v>0.35972222222222217</v>
      </c>
      <c r="I43" s="42">
        <f t="shared" si="2"/>
        <v>0.37648809523809523</v>
      </c>
      <c r="J43" s="42">
        <f t="shared" si="3"/>
        <v>0.3958333333333333</v>
      </c>
      <c r="K43" s="42">
        <f t="shared" si="4"/>
        <v>0.41840277777777773</v>
      </c>
      <c r="L43" s="19"/>
    </row>
    <row r="44" spans="1:12" ht="13.5" customHeight="1">
      <c r="A44" s="35">
        <v>3</v>
      </c>
      <c r="B44" s="40">
        <f>B43-A44</f>
        <v>106</v>
      </c>
      <c r="C44" s="40">
        <f>C43+A44</f>
        <v>87.5</v>
      </c>
      <c r="D44" s="44" t="s">
        <v>129</v>
      </c>
      <c r="E44" s="36" t="s">
        <v>130</v>
      </c>
      <c r="F44" s="36"/>
      <c r="G44" s="42">
        <f t="shared" si="0"/>
        <v>0.3528645833333333</v>
      </c>
      <c r="H44" s="42">
        <f t="shared" si="1"/>
        <v>0.3680555555555555</v>
      </c>
      <c r="I44" s="42">
        <f t="shared" si="2"/>
        <v>0.38541666666666663</v>
      </c>
      <c r="J44" s="42">
        <f t="shared" si="3"/>
        <v>0.40544871794871795</v>
      </c>
      <c r="K44" s="42">
        <f t="shared" si="4"/>
        <v>0.4288194444444444</v>
      </c>
      <c r="L44" s="19"/>
    </row>
    <row r="45" spans="1:12" ht="13.5" customHeight="1">
      <c r="A45" s="35">
        <v>3</v>
      </c>
      <c r="B45" s="40">
        <f>B44-A45</f>
        <v>103</v>
      </c>
      <c r="C45" s="40">
        <f>C44+A45</f>
        <v>90.5</v>
      </c>
      <c r="D45" s="43" t="s">
        <v>131</v>
      </c>
      <c r="E45" s="45" t="s">
        <v>132</v>
      </c>
      <c r="F45" s="36"/>
      <c r="G45" s="42">
        <f t="shared" si="0"/>
        <v>0.3606770833333333</v>
      </c>
      <c r="H45" s="42">
        <f t="shared" si="1"/>
        <v>0.3763888888888889</v>
      </c>
      <c r="I45" s="42">
        <f t="shared" si="2"/>
        <v>0.3943452380952381</v>
      </c>
      <c r="J45" s="42">
        <f t="shared" si="3"/>
        <v>0.41506410256410253</v>
      </c>
      <c r="K45" s="42">
        <f t="shared" si="4"/>
        <v>0.4392361111111111</v>
      </c>
      <c r="L45" s="19"/>
    </row>
    <row r="46" spans="1:12" ht="13.5" customHeight="1">
      <c r="A46" s="35">
        <v>3</v>
      </c>
      <c r="B46" s="40">
        <f>B45-A46</f>
        <v>100</v>
      </c>
      <c r="C46" s="40">
        <f>C45+A46</f>
        <v>93.5</v>
      </c>
      <c r="D46" s="44" t="s">
        <v>133</v>
      </c>
      <c r="E46" s="36"/>
      <c r="F46" s="36"/>
      <c r="G46" s="42">
        <f t="shared" si="0"/>
        <v>0.3684895833333333</v>
      </c>
      <c r="H46" s="42">
        <f t="shared" si="1"/>
        <v>0.3847222222222222</v>
      </c>
      <c r="I46" s="42">
        <f t="shared" si="2"/>
        <v>0.40327380952380953</v>
      </c>
      <c r="J46" s="42">
        <f t="shared" si="3"/>
        <v>0.42467948717948717</v>
      </c>
      <c r="K46" s="42">
        <f t="shared" si="4"/>
        <v>0.44965277777777773</v>
      </c>
      <c r="L46" s="19"/>
    </row>
    <row r="47" spans="1:12" ht="13.5" customHeight="1">
      <c r="A47" s="35">
        <v>3.5</v>
      </c>
      <c r="B47" s="40">
        <f>B46-A47</f>
        <v>96.5</v>
      </c>
      <c r="C47" s="40">
        <f>C46+A47</f>
        <v>97</v>
      </c>
      <c r="D47" s="44" t="s">
        <v>134</v>
      </c>
      <c r="E47" s="36" t="s">
        <v>118</v>
      </c>
      <c r="F47" s="36"/>
      <c r="G47" s="42">
        <f t="shared" si="0"/>
        <v>0.37760416666666663</v>
      </c>
      <c r="H47" s="42">
        <f t="shared" si="1"/>
        <v>0.39444444444444443</v>
      </c>
      <c r="I47" s="42">
        <f t="shared" si="2"/>
        <v>0.41369047619047616</v>
      </c>
      <c r="J47" s="42">
        <f t="shared" si="3"/>
        <v>0.4358974358974359</v>
      </c>
      <c r="K47" s="42">
        <f t="shared" si="4"/>
        <v>0.4618055555555555</v>
      </c>
      <c r="L47" s="19"/>
    </row>
    <row r="48" spans="1:12" ht="13.5" customHeight="1">
      <c r="A48" s="35">
        <v>4.5</v>
      </c>
      <c r="B48" s="40">
        <f t="shared" si="5"/>
        <v>92</v>
      </c>
      <c r="C48" s="40">
        <f t="shared" si="6"/>
        <v>101.5</v>
      </c>
      <c r="D48" s="44" t="s">
        <v>135</v>
      </c>
      <c r="E48" s="45" t="s">
        <v>136</v>
      </c>
      <c r="F48" s="36"/>
      <c r="G48" s="42">
        <f t="shared" si="0"/>
        <v>0.38932291666666663</v>
      </c>
      <c r="H48" s="42">
        <f t="shared" si="1"/>
        <v>0.4069444444444444</v>
      </c>
      <c r="I48" s="42">
        <f t="shared" si="2"/>
        <v>0.4270833333333333</v>
      </c>
      <c r="J48" s="42">
        <f t="shared" si="3"/>
        <v>0.45032051282051283</v>
      </c>
      <c r="K48" s="42">
        <f t="shared" si="4"/>
        <v>0.4774305555555555</v>
      </c>
      <c r="L48" s="19"/>
    </row>
    <row r="49" spans="1:12" ht="13.5" customHeight="1">
      <c r="A49" s="35">
        <v>3.5</v>
      </c>
      <c r="B49" s="40">
        <f t="shared" si="5"/>
        <v>88.5</v>
      </c>
      <c r="C49" s="40">
        <f t="shared" si="6"/>
        <v>105</v>
      </c>
      <c r="D49" s="43" t="s">
        <v>137</v>
      </c>
      <c r="E49" s="45" t="s">
        <v>138</v>
      </c>
      <c r="F49" s="36"/>
      <c r="G49" s="42">
        <f t="shared" si="0"/>
        <v>0.3984375</v>
      </c>
      <c r="H49" s="42">
        <f t="shared" si="1"/>
        <v>0.41666666666666663</v>
      </c>
      <c r="I49" s="42">
        <f t="shared" si="2"/>
        <v>0.4375</v>
      </c>
      <c r="J49" s="42">
        <f t="shared" si="3"/>
        <v>0.4615384615384615</v>
      </c>
      <c r="K49" s="42">
        <f t="shared" si="4"/>
        <v>0.4895833333333333</v>
      </c>
      <c r="L49" s="19"/>
    </row>
    <row r="50" spans="1:12" ht="13.5" customHeight="1">
      <c r="A50" s="35">
        <v>0.5</v>
      </c>
      <c r="B50" s="40">
        <f>B49-A50</f>
        <v>88</v>
      </c>
      <c r="C50" s="40">
        <f>C49+A50</f>
        <v>105.5</v>
      </c>
      <c r="D50" s="43" t="s">
        <v>139</v>
      </c>
      <c r="E50" s="45" t="s">
        <v>138</v>
      </c>
      <c r="F50" s="36"/>
      <c r="G50" s="42">
        <f>SUM($G$9+$O$3*C50)</f>
        <v>0.3997395833333333</v>
      </c>
      <c r="H50" s="42">
        <f>SUM($H$9+$P$3*C50)</f>
        <v>0.4180555555555555</v>
      </c>
      <c r="I50" s="42">
        <f>SUM($I$9+$Q$3*C50)</f>
        <v>0.43898809523809523</v>
      </c>
      <c r="J50" s="42">
        <f>SUM($J$9+$R$3*C50)</f>
        <v>0.4631410256410256</v>
      </c>
      <c r="K50" s="42">
        <f>SUM($K$9+$S$3*C50)</f>
        <v>0.4913194444444444</v>
      </c>
      <c r="L50" s="19"/>
    </row>
    <row r="51" spans="1:13" s="52" customFormat="1" ht="13.5" customHeight="1">
      <c r="A51" s="67">
        <v>9</v>
      </c>
      <c r="B51" s="47">
        <f>B50-A51</f>
        <v>79</v>
      </c>
      <c r="C51" s="47">
        <f>C50+A51</f>
        <v>114.5</v>
      </c>
      <c r="D51" s="75" t="s">
        <v>140</v>
      </c>
      <c r="E51" s="49"/>
      <c r="F51" s="49"/>
      <c r="G51" s="42">
        <f>SUM($G$9+$O$3*C51)</f>
        <v>0.4231770833333333</v>
      </c>
      <c r="H51" s="42">
        <f>SUM($H$9+$P$3*C51)</f>
        <v>0.44305555555555554</v>
      </c>
      <c r="I51" s="42">
        <f>SUM($I$9+$Q$3*C51)</f>
        <v>0.4657738095238095</v>
      </c>
      <c r="J51" s="42">
        <f>SUM($J$9+$R$3*C51)</f>
        <v>0.49198717948717946</v>
      </c>
      <c r="K51" s="42">
        <f>SUM($K$9+$S$3*C51)</f>
        <v>0.5225694444444444</v>
      </c>
      <c r="L51" s="76"/>
      <c r="M51" s="77"/>
    </row>
    <row r="52" spans="1:15" ht="13.5" customHeight="1">
      <c r="A52" s="35">
        <v>2</v>
      </c>
      <c r="B52" s="40">
        <f>B51-A52</f>
        <v>77</v>
      </c>
      <c r="C52" s="40">
        <f>C51+A52</f>
        <v>116.5</v>
      </c>
      <c r="D52" s="62" t="s">
        <v>141</v>
      </c>
      <c r="E52" s="36"/>
      <c r="F52" s="36">
        <v>40</v>
      </c>
      <c r="G52" s="42">
        <f>SUM($G$9+$O$3*C52)</f>
        <v>0.42838541666666663</v>
      </c>
      <c r="H52" s="42">
        <f>SUM($H$9+$P$3*C52)</f>
        <v>0.44861111111111107</v>
      </c>
      <c r="I52" s="42">
        <f>SUM($I$9+$Q$3*C52)</f>
        <v>0.47172619047619047</v>
      </c>
      <c r="J52" s="42">
        <f>SUM($J$9+$R$3*C52)</f>
        <v>0.4983974358974359</v>
      </c>
      <c r="K52" s="42">
        <f>SUM($K$9+$S$3*C52)</f>
        <v>0.5295138888888888</v>
      </c>
      <c r="L52" s="19"/>
      <c r="N52" s="4"/>
      <c r="O52" s="4"/>
    </row>
    <row r="53" spans="1:12" ht="13.5" customHeight="1">
      <c r="A53" s="35"/>
      <c r="B53" s="40"/>
      <c r="C53" s="40"/>
      <c r="D53" s="62" t="s">
        <v>51</v>
      </c>
      <c r="E53" s="36"/>
      <c r="F53" s="36"/>
      <c r="G53" s="42"/>
      <c r="H53" s="42"/>
      <c r="I53" s="42"/>
      <c r="J53" s="42"/>
      <c r="K53" s="42"/>
      <c r="L53" s="19"/>
    </row>
    <row r="54" spans="1:12" ht="13.5" customHeight="1">
      <c r="A54" s="35">
        <v>0</v>
      </c>
      <c r="B54" s="73">
        <f>B52</f>
        <v>77</v>
      </c>
      <c r="C54" s="73">
        <f>C52</f>
        <v>116.5</v>
      </c>
      <c r="D54" s="78" t="s">
        <v>142</v>
      </c>
      <c r="E54" s="45" t="s">
        <v>143</v>
      </c>
      <c r="F54" s="45"/>
      <c r="G54" s="64">
        <f>$L$6</f>
        <v>0.4791666666666667</v>
      </c>
      <c r="H54" s="64">
        <f>$L$6</f>
        <v>0.4791666666666667</v>
      </c>
      <c r="I54" s="64">
        <f>$L$6</f>
        <v>0.4791666666666667</v>
      </c>
      <c r="J54" s="64">
        <f>$M$6</f>
        <v>0.4791666666666667</v>
      </c>
      <c r="K54" s="64">
        <f>$M$6</f>
        <v>0.4791666666666667</v>
      </c>
      <c r="L54" s="65">
        <f>A54</f>
        <v>0</v>
      </c>
    </row>
    <row r="55" spans="1:15" ht="13.5" customHeight="1">
      <c r="A55" s="35">
        <v>5.5</v>
      </c>
      <c r="B55" s="40">
        <f aca="true" t="shared" si="7" ref="B55:B80">B54-A55</f>
        <v>71.5</v>
      </c>
      <c r="C55" s="40">
        <f aca="true" t="shared" si="8" ref="C55:C80">C54+A55</f>
        <v>122</v>
      </c>
      <c r="D55" s="44" t="s">
        <v>144</v>
      </c>
      <c r="E55" s="45" t="s">
        <v>143</v>
      </c>
      <c r="F55" s="36">
        <v>80</v>
      </c>
      <c r="G55" s="42">
        <f>SUM($G$54+$O$3*L55)</f>
        <v>0.49348958333333337</v>
      </c>
      <c r="H55" s="42">
        <f>SUM($H$54+$P$3*L55)</f>
        <v>0.49444444444444446</v>
      </c>
      <c r="I55" s="42">
        <f>SUM($I$54+$Q$3*L55)</f>
        <v>0.4955357142857143</v>
      </c>
      <c r="J55" s="42">
        <f>SUM($J$54+$R$3*L55)</f>
        <v>0.4967948717948718</v>
      </c>
      <c r="K55" s="42">
        <f>SUM($K$54+$S$3*L55)</f>
        <v>0.4982638888888889</v>
      </c>
      <c r="L55" s="66">
        <f>L54+A55</f>
        <v>5.5</v>
      </c>
      <c r="N55" s="66"/>
      <c r="O55" s="66"/>
    </row>
    <row r="56" spans="1:15" ht="13.5" customHeight="1">
      <c r="A56" s="35">
        <v>3.5</v>
      </c>
      <c r="B56" s="40">
        <f t="shared" si="7"/>
        <v>68</v>
      </c>
      <c r="C56" s="40">
        <f t="shared" si="8"/>
        <v>125.5</v>
      </c>
      <c r="D56" s="44" t="s">
        <v>145</v>
      </c>
      <c r="E56" s="45" t="s">
        <v>146</v>
      </c>
      <c r="F56" s="36"/>
      <c r="G56" s="42">
        <f aca="true" t="shared" si="9" ref="G56:G80">SUM($G$54+$O$3*L56)</f>
        <v>0.5026041666666667</v>
      </c>
      <c r="H56" s="42">
        <f aca="true" t="shared" si="10" ref="H56:H80">SUM($H$54+$P$3*L56)</f>
        <v>0.5041666666666667</v>
      </c>
      <c r="I56" s="42">
        <f aca="true" t="shared" si="11" ref="I56:I80">SUM($I$54+$Q$3*L56)</f>
        <v>0.5059523809523809</v>
      </c>
      <c r="J56" s="42">
        <f aca="true" t="shared" si="12" ref="J56:J80">SUM($J$54+$R$3*L56)</f>
        <v>0.5080128205128205</v>
      </c>
      <c r="K56" s="42">
        <f aca="true" t="shared" si="13" ref="K56:K80">SUM($K$54+$S$3*L56)</f>
        <v>0.5104166666666667</v>
      </c>
      <c r="L56" s="66">
        <f aca="true" t="shared" si="14" ref="L56:L80">L55+A56</f>
        <v>9</v>
      </c>
      <c r="N56" s="66"/>
      <c r="O56" s="66"/>
    </row>
    <row r="57" spans="1:15" ht="13.5" customHeight="1">
      <c r="A57" s="35">
        <v>4</v>
      </c>
      <c r="B57" s="40">
        <f t="shared" si="7"/>
        <v>64</v>
      </c>
      <c r="C57" s="40">
        <f t="shared" si="8"/>
        <v>129.5</v>
      </c>
      <c r="D57" s="43" t="s">
        <v>147</v>
      </c>
      <c r="E57" s="45" t="s">
        <v>146</v>
      </c>
      <c r="F57" s="36"/>
      <c r="G57" s="42">
        <f t="shared" si="9"/>
        <v>0.5130208333333334</v>
      </c>
      <c r="H57" s="42">
        <f t="shared" si="10"/>
        <v>0.5152777777777778</v>
      </c>
      <c r="I57" s="42">
        <f t="shared" si="11"/>
        <v>0.5178571428571429</v>
      </c>
      <c r="J57" s="42">
        <f t="shared" si="12"/>
        <v>0.5208333333333334</v>
      </c>
      <c r="K57" s="42">
        <f t="shared" si="13"/>
        <v>0.5243055555555556</v>
      </c>
      <c r="L57" s="66">
        <f t="shared" si="14"/>
        <v>13</v>
      </c>
      <c r="N57" s="66"/>
      <c r="O57" s="66"/>
    </row>
    <row r="58" spans="1:15" ht="13.5" customHeight="1">
      <c r="A58" s="35">
        <v>5</v>
      </c>
      <c r="B58" s="40">
        <f t="shared" si="7"/>
        <v>59</v>
      </c>
      <c r="C58" s="40">
        <f t="shared" si="8"/>
        <v>134.5</v>
      </c>
      <c r="D58" s="44" t="s">
        <v>148</v>
      </c>
      <c r="E58" s="45" t="s">
        <v>146</v>
      </c>
      <c r="F58" s="36"/>
      <c r="G58" s="42">
        <f t="shared" si="9"/>
        <v>0.5260416666666667</v>
      </c>
      <c r="H58" s="42">
        <f t="shared" si="10"/>
        <v>0.5291666666666667</v>
      </c>
      <c r="I58" s="42">
        <f t="shared" si="11"/>
        <v>0.5327380952380952</v>
      </c>
      <c r="J58" s="42">
        <f t="shared" si="12"/>
        <v>0.5368589743589743</v>
      </c>
      <c r="K58" s="42">
        <f t="shared" si="13"/>
        <v>0.5416666666666667</v>
      </c>
      <c r="L58" s="66">
        <f t="shared" si="14"/>
        <v>18</v>
      </c>
      <c r="M58" s="66"/>
      <c r="N58" s="66"/>
      <c r="O58" s="66"/>
    </row>
    <row r="59" spans="1:15" ht="13.5" customHeight="1">
      <c r="A59" s="35">
        <v>3.5</v>
      </c>
      <c r="B59" s="40">
        <f t="shared" si="7"/>
        <v>55.5</v>
      </c>
      <c r="C59" s="40">
        <f t="shared" si="8"/>
        <v>138</v>
      </c>
      <c r="D59" s="44" t="s">
        <v>149</v>
      </c>
      <c r="E59" s="45" t="s">
        <v>150</v>
      </c>
      <c r="F59" s="36"/>
      <c r="G59" s="42">
        <f t="shared" si="9"/>
        <v>0.53515625</v>
      </c>
      <c r="H59" s="42">
        <f t="shared" si="10"/>
        <v>0.5388888888888889</v>
      </c>
      <c r="I59" s="42">
        <f t="shared" si="11"/>
        <v>0.5431547619047619</v>
      </c>
      <c r="J59" s="42">
        <f t="shared" si="12"/>
        <v>0.5480769230769231</v>
      </c>
      <c r="K59" s="42">
        <f t="shared" si="13"/>
        <v>0.5538194444444444</v>
      </c>
      <c r="L59" s="66">
        <f t="shared" si="14"/>
        <v>21.5</v>
      </c>
      <c r="M59" s="66"/>
      <c r="N59" s="66"/>
      <c r="O59" s="66"/>
    </row>
    <row r="60" spans="1:15" ht="13.5" customHeight="1">
      <c r="A60" s="35">
        <v>5</v>
      </c>
      <c r="B60" s="40">
        <f t="shared" si="7"/>
        <v>50.5</v>
      </c>
      <c r="C60" s="40">
        <f t="shared" si="8"/>
        <v>143</v>
      </c>
      <c r="D60" s="43" t="s">
        <v>151</v>
      </c>
      <c r="E60" s="45" t="s">
        <v>152</v>
      </c>
      <c r="F60" s="36"/>
      <c r="G60" s="42">
        <f t="shared" si="9"/>
        <v>0.5481770833333334</v>
      </c>
      <c r="H60" s="42">
        <f t="shared" si="10"/>
        <v>0.5527777777777778</v>
      </c>
      <c r="I60" s="42">
        <f t="shared" si="11"/>
        <v>0.5580357142857143</v>
      </c>
      <c r="J60" s="42">
        <f t="shared" si="12"/>
        <v>0.5641025641025641</v>
      </c>
      <c r="K60" s="42">
        <f t="shared" si="13"/>
        <v>0.5711805555555556</v>
      </c>
      <c r="L60" s="66">
        <f t="shared" si="14"/>
        <v>26.5</v>
      </c>
      <c r="M60" s="66"/>
      <c r="N60" s="66"/>
      <c r="O60" s="66"/>
    </row>
    <row r="61" spans="1:15" ht="13.5" customHeight="1">
      <c r="A61" s="35">
        <v>4.5</v>
      </c>
      <c r="B61" s="40">
        <f t="shared" si="7"/>
        <v>46</v>
      </c>
      <c r="C61" s="40">
        <f t="shared" si="8"/>
        <v>147.5</v>
      </c>
      <c r="D61" s="41" t="s">
        <v>153</v>
      </c>
      <c r="E61" s="45" t="s">
        <v>154</v>
      </c>
      <c r="F61" s="36"/>
      <c r="G61" s="42">
        <f t="shared" si="9"/>
        <v>0.5598958333333334</v>
      </c>
      <c r="H61" s="42">
        <f t="shared" si="10"/>
        <v>0.5652777777777778</v>
      </c>
      <c r="I61" s="42">
        <f t="shared" si="11"/>
        <v>0.5714285714285714</v>
      </c>
      <c r="J61" s="42">
        <f t="shared" si="12"/>
        <v>0.5785256410256411</v>
      </c>
      <c r="K61" s="42">
        <f t="shared" si="13"/>
        <v>0.5868055555555556</v>
      </c>
      <c r="L61" s="66">
        <f t="shared" si="14"/>
        <v>31</v>
      </c>
      <c r="M61" s="66"/>
      <c r="N61" s="66"/>
      <c r="O61" s="66"/>
    </row>
    <row r="62" spans="1:15" ht="13.5" customHeight="1">
      <c r="A62" s="35">
        <v>8</v>
      </c>
      <c r="B62" s="40">
        <f t="shared" si="7"/>
        <v>38</v>
      </c>
      <c r="C62" s="40">
        <f t="shared" si="8"/>
        <v>155.5</v>
      </c>
      <c r="D62" s="43" t="s">
        <v>155</v>
      </c>
      <c r="E62" s="45" t="s">
        <v>156</v>
      </c>
      <c r="F62" s="36"/>
      <c r="G62" s="42">
        <f t="shared" si="9"/>
        <v>0.5807291666666667</v>
      </c>
      <c r="H62" s="42">
        <f t="shared" si="10"/>
        <v>0.5875</v>
      </c>
      <c r="I62" s="42">
        <f t="shared" si="11"/>
        <v>0.5952380952380952</v>
      </c>
      <c r="J62" s="42">
        <f t="shared" si="12"/>
        <v>0.6041666666666667</v>
      </c>
      <c r="K62" s="42">
        <f t="shared" si="13"/>
        <v>0.6145833333333334</v>
      </c>
      <c r="L62" s="66">
        <f t="shared" si="14"/>
        <v>39</v>
      </c>
      <c r="M62" s="66"/>
      <c r="N62" s="66"/>
      <c r="O62" s="66"/>
    </row>
    <row r="63" spans="1:15" ht="13.5" customHeight="1">
      <c r="A63" s="35">
        <v>4</v>
      </c>
      <c r="B63" s="40">
        <f t="shared" si="7"/>
        <v>34</v>
      </c>
      <c r="C63" s="40">
        <f t="shared" si="8"/>
        <v>159.5</v>
      </c>
      <c r="D63" s="43" t="s">
        <v>157</v>
      </c>
      <c r="E63" s="36" t="s">
        <v>156</v>
      </c>
      <c r="F63" s="36">
        <v>90</v>
      </c>
      <c r="G63" s="42">
        <f t="shared" si="9"/>
        <v>0.5911458333333334</v>
      </c>
      <c r="H63" s="42">
        <f t="shared" si="10"/>
        <v>0.5986111111111111</v>
      </c>
      <c r="I63" s="42">
        <f t="shared" si="11"/>
        <v>0.6071428571428572</v>
      </c>
      <c r="J63" s="42">
        <f t="shared" si="12"/>
        <v>0.6169871794871795</v>
      </c>
      <c r="K63" s="42">
        <f t="shared" si="13"/>
        <v>0.6284722222222222</v>
      </c>
      <c r="L63" s="66">
        <f t="shared" si="14"/>
        <v>43</v>
      </c>
      <c r="M63" s="66"/>
      <c r="N63" s="66"/>
      <c r="O63" s="66"/>
    </row>
    <row r="64" spans="1:15" ht="13.5" customHeight="1">
      <c r="A64" s="35">
        <v>2.5</v>
      </c>
      <c r="B64" s="40">
        <f t="shared" si="7"/>
        <v>31.5</v>
      </c>
      <c r="C64" s="40">
        <f t="shared" si="8"/>
        <v>162</v>
      </c>
      <c r="D64" s="43" t="s">
        <v>158</v>
      </c>
      <c r="E64" s="36" t="s">
        <v>156</v>
      </c>
      <c r="F64" s="36"/>
      <c r="G64" s="42">
        <f t="shared" si="9"/>
        <v>0.59765625</v>
      </c>
      <c r="H64" s="42">
        <f t="shared" si="10"/>
        <v>0.6055555555555556</v>
      </c>
      <c r="I64" s="42">
        <f t="shared" si="11"/>
        <v>0.6145833333333334</v>
      </c>
      <c r="J64" s="42">
        <f t="shared" si="12"/>
        <v>0.625</v>
      </c>
      <c r="K64" s="42">
        <f t="shared" si="13"/>
        <v>0.6371527777777778</v>
      </c>
      <c r="L64" s="66">
        <f t="shared" si="14"/>
        <v>45.5</v>
      </c>
      <c r="M64" s="66"/>
      <c r="N64" s="66"/>
      <c r="O64" s="66"/>
    </row>
    <row r="65" spans="1:15" ht="13.5" customHeight="1">
      <c r="A65" s="35">
        <v>4</v>
      </c>
      <c r="B65" s="40">
        <f t="shared" si="7"/>
        <v>27.5</v>
      </c>
      <c r="C65" s="40">
        <f t="shared" si="8"/>
        <v>166</v>
      </c>
      <c r="D65" s="43" t="s">
        <v>159</v>
      </c>
      <c r="E65" s="36" t="s">
        <v>156</v>
      </c>
      <c r="F65" s="43"/>
      <c r="G65" s="42">
        <f t="shared" si="9"/>
        <v>0.6080729166666667</v>
      </c>
      <c r="H65" s="42">
        <f t="shared" si="10"/>
        <v>0.6166666666666667</v>
      </c>
      <c r="I65" s="42">
        <f t="shared" si="11"/>
        <v>0.6264880952380952</v>
      </c>
      <c r="J65" s="42">
        <f t="shared" si="12"/>
        <v>0.6378205128205128</v>
      </c>
      <c r="K65" s="42">
        <f t="shared" si="13"/>
        <v>0.6510416666666667</v>
      </c>
      <c r="L65" s="66">
        <f t="shared" si="14"/>
        <v>49.5</v>
      </c>
      <c r="M65" s="66"/>
      <c r="N65" s="66"/>
      <c r="O65" s="66"/>
    </row>
    <row r="66" spans="1:15" s="52" customFormat="1" ht="13.5" customHeight="1">
      <c r="A66" s="67">
        <v>9</v>
      </c>
      <c r="B66" s="47">
        <f t="shared" si="7"/>
        <v>18.5</v>
      </c>
      <c r="C66" s="47">
        <f t="shared" si="8"/>
        <v>175</v>
      </c>
      <c r="D66" s="75" t="s">
        <v>160</v>
      </c>
      <c r="E66" s="49" t="s">
        <v>156</v>
      </c>
      <c r="F66" s="49"/>
      <c r="G66" s="42">
        <f t="shared" si="9"/>
        <v>0.6315104166666667</v>
      </c>
      <c r="H66" s="42">
        <f t="shared" si="10"/>
        <v>0.6416666666666666</v>
      </c>
      <c r="I66" s="42">
        <f t="shared" si="11"/>
        <v>0.6532738095238095</v>
      </c>
      <c r="J66" s="42">
        <f t="shared" si="12"/>
        <v>0.6666666666666667</v>
      </c>
      <c r="K66" s="42">
        <f t="shared" si="13"/>
        <v>0.6822916666666667</v>
      </c>
      <c r="L66" s="66">
        <f t="shared" si="14"/>
        <v>58.5</v>
      </c>
      <c r="M66" s="69"/>
      <c r="N66" s="69"/>
      <c r="O66" s="69"/>
    </row>
    <row r="67" spans="1:15" ht="13.5" customHeight="1">
      <c r="A67" s="35">
        <v>4.5</v>
      </c>
      <c r="B67" s="40">
        <f t="shared" si="7"/>
        <v>14</v>
      </c>
      <c r="C67" s="40">
        <f t="shared" si="8"/>
        <v>179.5</v>
      </c>
      <c r="D67" s="43" t="s">
        <v>161</v>
      </c>
      <c r="E67" s="45" t="s">
        <v>162</v>
      </c>
      <c r="F67" s="43"/>
      <c r="G67" s="42">
        <f t="shared" si="9"/>
        <v>0.6432291666666667</v>
      </c>
      <c r="H67" s="42">
        <f t="shared" si="10"/>
        <v>0.6541666666666667</v>
      </c>
      <c r="I67" s="42">
        <f t="shared" si="11"/>
        <v>0.6666666666666667</v>
      </c>
      <c r="J67" s="42">
        <f t="shared" si="12"/>
        <v>0.6810897435897436</v>
      </c>
      <c r="K67" s="42">
        <f t="shared" si="13"/>
        <v>0.6979166666666667</v>
      </c>
      <c r="L67" s="66">
        <f t="shared" si="14"/>
        <v>63</v>
      </c>
      <c r="M67" s="66"/>
      <c r="N67" s="66"/>
      <c r="O67" s="66"/>
    </row>
    <row r="68" spans="1:15" ht="13.5" customHeight="1">
      <c r="A68" s="35">
        <v>3.5</v>
      </c>
      <c r="B68" s="40">
        <f t="shared" si="7"/>
        <v>10.5</v>
      </c>
      <c r="C68" s="40">
        <f t="shared" si="8"/>
        <v>183</v>
      </c>
      <c r="D68" s="43" t="s">
        <v>163</v>
      </c>
      <c r="E68" s="45" t="s">
        <v>164</v>
      </c>
      <c r="F68" s="43"/>
      <c r="G68" s="42">
        <f t="shared" si="9"/>
        <v>0.65234375</v>
      </c>
      <c r="H68" s="42">
        <f t="shared" si="10"/>
        <v>0.6638888888888889</v>
      </c>
      <c r="I68" s="42">
        <f t="shared" si="11"/>
        <v>0.6770833333333334</v>
      </c>
      <c r="J68" s="42">
        <f t="shared" si="12"/>
        <v>0.6923076923076923</v>
      </c>
      <c r="K68" s="42">
        <f t="shared" si="13"/>
        <v>0.7100694444444444</v>
      </c>
      <c r="L68" s="66">
        <f t="shared" si="14"/>
        <v>66.5</v>
      </c>
      <c r="M68" s="66"/>
      <c r="N68" s="66"/>
      <c r="O68" s="66"/>
    </row>
    <row r="69" spans="1:15" ht="13.5" customHeight="1">
      <c r="A69" s="35">
        <v>6.5</v>
      </c>
      <c r="B69" s="40">
        <f t="shared" si="7"/>
        <v>4</v>
      </c>
      <c r="C69" s="40">
        <f t="shared" si="8"/>
        <v>189.5</v>
      </c>
      <c r="D69" s="43" t="s">
        <v>165</v>
      </c>
      <c r="E69" s="45" t="s">
        <v>164</v>
      </c>
      <c r="F69" s="36">
        <v>25</v>
      </c>
      <c r="G69" s="42">
        <f t="shared" si="9"/>
        <v>0.6692708333333334</v>
      </c>
      <c r="H69" s="42">
        <f t="shared" si="10"/>
        <v>0.6819444444444445</v>
      </c>
      <c r="I69" s="42">
        <f t="shared" si="11"/>
        <v>0.6964285714285714</v>
      </c>
      <c r="J69" s="42">
        <f t="shared" si="12"/>
        <v>0.7131410256410257</v>
      </c>
      <c r="K69" s="42">
        <f t="shared" si="13"/>
        <v>0.7326388888888888</v>
      </c>
      <c r="L69" s="66">
        <f t="shared" si="14"/>
        <v>73</v>
      </c>
      <c r="M69" s="66"/>
      <c r="N69" s="66"/>
      <c r="O69" s="66"/>
    </row>
    <row r="70" spans="1:15" ht="12.75" customHeight="1" hidden="1">
      <c r="A70" s="35"/>
      <c r="B70" s="40">
        <f>B69-A70</f>
        <v>4</v>
      </c>
      <c r="C70" s="40">
        <f>C69+A70</f>
        <v>189.5</v>
      </c>
      <c r="D70" s="43"/>
      <c r="E70" s="45"/>
      <c r="F70" s="36"/>
      <c r="G70" s="42">
        <f t="shared" si="9"/>
        <v>0.6692708333333334</v>
      </c>
      <c r="H70" s="42">
        <f t="shared" si="10"/>
        <v>0.6819444444444445</v>
      </c>
      <c r="I70" s="42">
        <f t="shared" si="11"/>
        <v>0.6964285714285714</v>
      </c>
      <c r="J70" s="42">
        <f t="shared" si="12"/>
        <v>0.7131410256410257</v>
      </c>
      <c r="K70" s="42">
        <f t="shared" si="13"/>
        <v>0.7326388888888888</v>
      </c>
      <c r="L70" s="66">
        <f t="shared" si="14"/>
        <v>73</v>
      </c>
      <c r="M70" s="66"/>
      <c r="N70" s="66"/>
      <c r="O70" s="66"/>
    </row>
    <row r="71" spans="1:15" ht="12.75" customHeight="1" hidden="1">
      <c r="A71" s="35"/>
      <c r="B71" s="40">
        <f>B70-A71</f>
        <v>4</v>
      </c>
      <c r="C71" s="40">
        <f>C70+A71</f>
        <v>189.5</v>
      </c>
      <c r="D71" s="43"/>
      <c r="E71" s="45"/>
      <c r="F71" s="36"/>
      <c r="G71" s="42">
        <f t="shared" si="9"/>
        <v>0.6692708333333334</v>
      </c>
      <c r="H71" s="42">
        <f t="shared" si="10"/>
        <v>0.6819444444444445</v>
      </c>
      <c r="I71" s="42">
        <f t="shared" si="11"/>
        <v>0.6964285714285714</v>
      </c>
      <c r="J71" s="42">
        <f t="shared" si="12"/>
        <v>0.7131410256410257</v>
      </c>
      <c r="K71" s="42">
        <f t="shared" si="13"/>
        <v>0.7326388888888888</v>
      </c>
      <c r="L71" s="66">
        <f t="shared" si="14"/>
        <v>73</v>
      </c>
      <c r="M71" s="66"/>
      <c r="N71" s="66"/>
      <c r="O71" s="66"/>
    </row>
    <row r="72" spans="1:15" ht="12.75" customHeight="1" hidden="1">
      <c r="A72" s="35"/>
      <c r="B72" s="40">
        <f>B71-A72</f>
        <v>4</v>
      </c>
      <c r="C72" s="40">
        <f>C71+A72</f>
        <v>189.5</v>
      </c>
      <c r="D72" s="28"/>
      <c r="E72" s="36"/>
      <c r="F72" s="43"/>
      <c r="G72" s="42">
        <f t="shared" si="9"/>
        <v>0.6692708333333334</v>
      </c>
      <c r="H72" s="42">
        <f t="shared" si="10"/>
        <v>0.6819444444444445</v>
      </c>
      <c r="I72" s="42">
        <f t="shared" si="11"/>
        <v>0.6964285714285714</v>
      </c>
      <c r="J72" s="42">
        <f t="shared" si="12"/>
        <v>0.7131410256410257</v>
      </c>
      <c r="K72" s="42">
        <f t="shared" si="13"/>
        <v>0.7326388888888888</v>
      </c>
      <c r="L72" s="66">
        <f t="shared" si="14"/>
        <v>73</v>
      </c>
      <c r="M72" s="66"/>
      <c r="N72" s="66"/>
      <c r="O72" s="66"/>
    </row>
    <row r="73" spans="1:15" ht="12.75" customHeight="1" hidden="1">
      <c r="A73" s="35"/>
      <c r="B73" s="40">
        <f t="shared" si="7"/>
        <v>4</v>
      </c>
      <c r="C73" s="40">
        <f t="shared" si="8"/>
        <v>189.5</v>
      </c>
      <c r="D73" s="28"/>
      <c r="E73" s="36"/>
      <c r="F73" s="43"/>
      <c r="G73" s="42">
        <f t="shared" si="9"/>
        <v>0.6692708333333334</v>
      </c>
      <c r="H73" s="42">
        <f t="shared" si="10"/>
        <v>0.6819444444444445</v>
      </c>
      <c r="I73" s="42">
        <f t="shared" si="11"/>
        <v>0.6964285714285714</v>
      </c>
      <c r="J73" s="42">
        <f t="shared" si="12"/>
        <v>0.7131410256410257</v>
      </c>
      <c r="K73" s="42">
        <f t="shared" si="13"/>
        <v>0.7326388888888888</v>
      </c>
      <c r="L73" s="66">
        <f t="shared" si="14"/>
        <v>73</v>
      </c>
      <c r="M73" s="66"/>
      <c r="N73" s="66"/>
      <c r="O73" s="66"/>
    </row>
    <row r="74" spans="1:15" ht="12.75" customHeight="1" hidden="1">
      <c r="A74" s="35"/>
      <c r="B74" s="40">
        <f t="shared" si="7"/>
        <v>4</v>
      </c>
      <c r="C74" s="40">
        <f t="shared" si="8"/>
        <v>189.5</v>
      </c>
      <c r="D74" s="28"/>
      <c r="E74" s="36"/>
      <c r="F74" s="29"/>
      <c r="G74" s="42">
        <f t="shared" si="9"/>
        <v>0.6692708333333334</v>
      </c>
      <c r="H74" s="42">
        <f t="shared" si="10"/>
        <v>0.6819444444444445</v>
      </c>
      <c r="I74" s="42">
        <f t="shared" si="11"/>
        <v>0.6964285714285714</v>
      </c>
      <c r="J74" s="42">
        <f t="shared" si="12"/>
        <v>0.7131410256410257</v>
      </c>
      <c r="K74" s="42">
        <f t="shared" si="13"/>
        <v>0.7326388888888888</v>
      </c>
      <c r="L74" s="66">
        <f t="shared" si="14"/>
        <v>73</v>
      </c>
      <c r="M74" s="66"/>
      <c r="N74" s="66"/>
      <c r="O74" s="66"/>
    </row>
    <row r="75" spans="1:15" ht="12.75" customHeight="1" hidden="1">
      <c r="A75" s="35"/>
      <c r="B75" s="40">
        <f>B74-A75</f>
        <v>4</v>
      </c>
      <c r="C75" s="40">
        <f>C74+A75</f>
        <v>189.5</v>
      </c>
      <c r="D75" s="28"/>
      <c r="E75" s="36"/>
      <c r="F75" s="29"/>
      <c r="G75" s="42">
        <f>SUM($G$54+$O$3*L75)</f>
        <v>0.6692708333333334</v>
      </c>
      <c r="H75" s="42">
        <f>SUM($H$54+$P$3*L75)</f>
        <v>0.6819444444444445</v>
      </c>
      <c r="I75" s="42">
        <f>SUM($I$54+$Q$3*L75)</f>
        <v>0.6964285714285714</v>
      </c>
      <c r="J75" s="42">
        <f>SUM($J$54+$R$3*L75)</f>
        <v>0.7131410256410257</v>
      </c>
      <c r="K75" s="42">
        <f>SUM($K$54+$S$3*L75)</f>
        <v>0.7326388888888888</v>
      </c>
      <c r="L75" s="66">
        <f>L74+A75</f>
        <v>73</v>
      </c>
      <c r="M75" s="66"/>
      <c r="N75" s="66"/>
      <c r="O75" s="66"/>
    </row>
    <row r="76" spans="1:15" ht="12.75" customHeight="1" hidden="1">
      <c r="A76" s="35"/>
      <c r="B76" s="40">
        <f>B75-A76</f>
        <v>4</v>
      </c>
      <c r="C76" s="40">
        <f>C75+A76</f>
        <v>189.5</v>
      </c>
      <c r="D76" s="44"/>
      <c r="E76" s="36"/>
      <c r="F76" s="36"/>
      <c r="G76" s="42">
        <f>SUM($G$54+$O$3*L76)</f>
        <v>0.6692708333333334</v>
      </c>
      <c r="H76" s="42">
        <f>SUM($H$54+$P$3*L76)</f>
        <v>0.6819444444444445</v>
      </c>
      <c r="I76" s="42">
        <f>SUM($I$54+$Q$3*L76)</f>
        <v>0.6964285714285714</v>
      </c>
      <c r="J76" s="42">
        <f>SUM($J$54+$R$3*L76)</f>
        <v>0.7131410256410257</v>
      </c>
      <c r="K76" s="42">
        <f>SUM($K$54+$S$3*L76)</f>
        <v>0.7326388888888888</v>
      </c>
      <c r="L76" s="66">
        <f>L75+A76</f>
        <v>73</v>
      </c>
      <c r="M76" s="66"/>
      <c r="N76" s="66"/>
      <c r="O76" s="66"/>
    </row>
    <row r="77" spans="1:15" ht="12.75" customHeight="1" hidden="1">
      <c r="A77" s="35"/>
      <c r="B77" s="40">
        <f t="shared" si="7"/>
        <v>4</v>
      </c>
      <c r="C77" s="40">
        <f t="shared" si="8"/>
        <v>189.5</v>
      </c>
      <c r="D77" s="44"/>
      <c r="E77" s="36"/>
      <c r="F77" s="43"/>
      <c r="G77" s="42">
        <f t="shared" si="9"/>
        <v>0.6692708333333334</v>
      </c>
      <c r="H77" s="42">
        <f t="shared" si="10"/>
        <v>0.6819444444444445</v>
      </c>
      <c r="I77" s="42">
        <f t="shared" si="11"/>
        <v>0.6964285714285714</v>
      </c>
      <c r="J77" s="42">
        <f t="shared" si="12"/>
        <v>0.7131410256410257</v>
      </c>
      <c r="K77" s="42">
        <f t="shared" si="13"/>
        <v>0.7326388888888888</v>
      </c>
      <c r="L77" s="66">
        <f t="shared" si="14"/>
        <v>73</v>
      </c>
      <c r="M77" s="66"/>
      <c r="N77" s="66"/>
      <c r="O77" s="66"/>
    </row>
    <row r="78" spans="1:15" ht="12.75" customHeight="1" hidden="1">
      <c r="A78" s="35"/>
      <c r="B78" s="40">
        <f t="shared" si="7"/>
        <v>4</v>
      </c>
      <c r="C78" s="40">
        <f t="shared" si="8"/>
        <v>189.5</v>
      </c>
      <c r="D78" s="41"/>
      <c r="E78" s="36"/>
      <c r="F78" s="43"/>
      <c r="G78" s="42">
        <f t="shared" si="9"/>
        <v>0.6692708333333334</v>
      </c>
      <c r="H78" s="42">
        <f t="shared" si="10"/>
        <v>0.6819444444444445</v>
      </c>
      <c r="I78" s="42">
        <f t="shared" si="11"/>
        <v>0.6964285714285714</v>
      </c>
      <c r="J78" s="42">
        <f t="shared" si="12"/>
        <v>0.7131410256410257</v>
      </c>
      <c r="K78" s="42">
        <f t="shared" si="13"/>
        <v>0.7326388888888888</v>
      </c>
      <c r="L78" s="66">
        <f t="shared" si="14"/>
        <v>73</v>
      </c>
      <c r="M78" s="66"/>
      <c r="N78" s="66"/>
      <c r="O78" s="66"/>
    </row>
    <row r="79" spans="1:15" ht="12.75" customHeight="1" hidden="1">
      <c r="A79" s="35"/>
      <c r="B79" s="40">
        <f t="shared" si="7"/>
        <v>4</v>
      </c>
      <c r="C79" s="40">
        <f t="shared" si="8"/>
        <v>189.5</v>
      </c>
      <c r="D79" s="44"/>
      <c r="E79" s="43"/>
      <c r="F79" s="36"/>
      <c r="G79" s="42">
        <f t="shared" si="9"/>
        <v>0.6692708333333334</v>
      </c>
      <c r="H79" s="42">
        <f t="shared" si="10"/>
        <v>0.6819444444444445</v>
      </c>
      <c r="I79" s="42">
        <f t="shared" si="11"/>
        <v>0.6964285714285714</v>
      </c>
      <c r="J79" s="42">
        <f t="shared" si="12"/>
        <v>0.7131410256410257</v>
      </c>
      <c r="K79" s="42">
        <f t="shared" si="13"/>
        <v>0.7326388888888888</v>
      </c>
      <c r="L79" s="66">
        <f t="shared" si="14"/>
        <v>73</v>
      </c>
      <c r="M79" s="66"/>
      <c r="N79" s="66"/>
      <c r="O79" s="66"/>
    </row>
    <row r="80" spans="1:12" ht="13.5" customHeight="1">
      <c r="A80" s="35">
        <v>4</v>
      </c>
      <c r="B80" s="40">
        <f t="shared" si="7"/>
        <v>0</v>
      </c>
      <c r="C80" s="40">
        <f t="shared" si="8"/>
        <v>193.5</v>
      </c>
      <c r="D80" s="37" t="s">
        <v>166</v>
      </c>
      <c r="E80" s="60"/>
      <c r="F80" s="36"/>
      <c r="G80" s="42">
        <f t="shared" si="9"/>
        <v>0.6796875</v>
      </c>
      <c r="H80" s="42">
        <f t="shared" si="10"/>
        <v>0.6930555555555555</v>
      </c>
      <c r="I80" s="42">
        <f t="shared" si="11"/>
        <v>0.7083333333333334</v>
      </c>
      <c r="J80" s="42">
        <f t="shared" si="12"/>
        <v>0.7259615384615384</v>
      </c>
      <c r="K80" s="42">
        <f t="shared" si="13"/>
        <v>0.7465277777777778</v>
      </c>
      <c r="L80" s="66">
        <f t="shared" si="14"/>
        <v>77</v>
      </c>
    </row>
    <row r="81" spans="2:13" ht="13.5" customHeight="1">
      <c r="B81" s="16"/>
      <c r="C81" s="16"/>
      <c r="D81" s="10"/>
      <c r="E81" s="6"/>
      <c r="F81" s="6"/>
      <c r="G81" s="6"/>
      <c r="H81" s="6"/>
      <c r="I81" s="79"/>
      <c r="J81" s="79"/>
      <c r="K81" s="79"/>
      <c r="L81" s="80"/>
      <c r="M81" s="15"/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6" r:id="rId2"/>
  <headerFooter alignWithMargins="0">
    <oddFooter>&amp;L&amp;F   &amp;D  &amp;T&amp;C&amp;"Arial,Gras"&amp;12Itinéraire provisoire&amp;R&amp;8Les communes  en lettres majuscules sont des
 chefs-lieuxde cantons,  de sous-préfectures ou préfectures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28">
      <selection activeCell="A2" sqref="A2:K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851562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167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6"/>
      <c r="B5" s="6"/>
      <c r="C5" s="18"/>
      <c r="D5" s="328" t="s">
        <v>168</v>
      </c>
      <c r="E5" s="328"/>
      <c r="F5" s="328"/>
      <c r="G5" s="328"/>
      <c r="H5" s="16">
        <v>189.5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0.4583333333333333</v>
      </c>
      <c r="M6" s="19">
        <v>0.4583333333333333</v>
      </c>
      <c r="N6" s="15" t="s">
        <v>13</v>
      </c>
    </row>
    <row r="7" spans="1:13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  <c r="M7" s="4"/>
    </row>
    <row r="8" spans="1:13" ht="13.5" customHeight="1">
      <c r="A8" s="30"/>
      <c r="B8" s="23"/>
      <c r="C8" s="84"/>
      <c r="D8" s="32" t="s">
        <v>153</v>
      </c>
      <c r="E8" s="85"/>
      <c r="F8" s="31"/>
      <c r="G8" s="23"/>
      <c r="H8" s="33"/>
      <c r="I8" s="33"/>
      <c r="J8" s="33"/>
      <c r="K8" s="33"/>
      <c r="L8" s="34"/>
      <c r="M8" s="4"/>
    </row>
    <row r="9" spans="1:15" ht="13.5" customHeight="1">
      <c r="A9" s="35">
        <v>0</v>
      </c>
      <c r="B9" s="40">
        <f>H5</f>
        <v>189.5</v>
      </c>
      <c r="C9" s="40">
        <v>0</v>
      </c>
      <c r="D9" s="37" t="s">
        <v>166</v>
      </c>
      <c r="E9" s="36" t="s">
        <v>169</v>
      </c>
      <c r="F9" s="36">
        <v>10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$M$5</f>
        <v>0.125</v>
      </c>
      <c r="K9" s="38">
        <f>$M$5</f>
        <v>0.125</v>
      </c>
      <c r="L9" s="86"/>
      <c r="M9" s="87"/>
      <c r="N9" s="87"/>
      <c r="O9" s="87"/>
    </row>
    <row r="10" spans="1:15" ht="13.5" customHeight="1">
      <c r="A10" s="35">
        <v>3</v>
      </c>
      <c r="B10" s="40">
        <f>B9-A10</f>
        <v>186.5</v>
      </c>
      <c r="C10" s="40">
        <f>C9+A10</f>
        <v>3</v>
      </c>
      <c r="D10" s="44" t="s">
        <v>170</v>
      </c>
      <c r="E10" s="36" t="s">
        <v>171</v>
      </c>
      <c r="F10" s="36"/>
      <c r="G10" s="42">
        <f>SUM($G$9+$O$3*C10)</f>
        <v>0.1328125</v>
      </c>
      <c r="H10" s="42">
        <f>SUM($H$9+$P$3*C10)</f>
        <v>0.13333333333333333</v>
      </c>
      <c r="I10" s="42">
        <f>SUM($I$9+$Q$3*C10)</f>
        <v>0.13392857142857142</v>
      </c>
      <c r="J10" s="42">
        <f>SUM($J$9+$R$3*C10)</f>
        <v>0.1346153846153846</v>
      </c>
      <c r="K10" s="42">
        <f>SUM($K$9+$S$3*C10)</f>
        <v>0.13541666666666666</v>
      </c>
      <c r="L10" s="86"/>
      <c r="M10" s="87"/>
      <c r="N10" s="87"/>
      <c r="O10" s="87"/>
    </row>
    <row r="11" spans="1:15" ht="13.5" customHeight="1">
      <c r="A11" s="35">
        <v>4</v>
      </c>
      <c r="B11" s="40">
        <f>B10-A11</f>
        <v>182.5</v>
      </c>
      <c r="C11" s="40">
        <f>C10+A11</f>
        <v>7</v>
      </c>
      <c r="D11" s="43" t="s">
        <v>172</v>
      </c>
      <c r="E11" s="36" t="s">
        <v>171</v>
      </c>
      <c r="F11" s="36"/>
      <c r="G11" s="42">
        <f aca="true" t="shared" si="0" ref="G11:G50">SUM($G$9+$O$3*C11)</f>
        <v>0.14322916666666666</v>
      </c>
      <c r="H11" s="42">
        <f aca="true" t="shared" si="1" ref="H11:H50">SUM($H$9+$P$3*C11)</f>
        <v>0.14444444444444443</v>
      </c>
      <c r="I11" s="42">
        <f aca="true" t="shared" si="2" ref="I11:I50">SUM($I$9+$Q$3*C11)</f>
        <v>0.14583333333333334</v>
      </c>
      <c r="J11" s="42">
        <f aca="true" t="shared" si="3" ref="J11:J50">SUM($J$9+$R$3*C11)</f>
        <v>0.14743589743589744</v>
      </c>
      <c r="K11" s="42">
        <f aca="true" t="shared" si="4" ref="K11:K50">SUM($K$9+$S$3*C11)</f>
        <v>0.14930555555555555</v>
      </c>
      <c r="N11" s="4"/>
      <c r="O11" s="4"/>
    </row>
    <row r="12" spans="1:15" ht="13.5" customHeight="1">
      <c r="A12" s="35">
        <v>6</v>
      </c>
      <c r="B12" s="40">
        <f>B11-A12</f>
        <v>176.5</v>
      </c>
      <c r="C12" s="40">
        <f>C11+A12</f>
        <v>13</v>
      </c>
      <c r="D12" s="44" t="s">
        <v>173</v>
      </c>
      <c r="E12" s="36" t="s">
        <v>171</v>
      </c>
      <c r="F12" s="36">
        <v>20</v>
      </c>
      <c r="G12" s="42">
        <f t="shared" si="0"/>
        <v>0.15885416666666666</v>
      </c>
      <c r="H12" s="42">
        <f t="shared" si="1"/>
        <v>0.1611111111111111</v>
      </c>
      <c r="I12" s="42">
        <f t="shared" si="2"/>
        <v>0.1636904761904762</v>
      </c>
      <c r="J12" s="42">
        <f t="shared" si="3"/>
        <v>0.16666666666666666</v>
      </c>
      <c r="K12" s="42">
        <f t="shared" si="4"/>
        <v>0.1701388888888889</v>
      </c>
      <c r="N12" s="4"/>
      <c r="O12" s="4"/>
    </row>
    <row r="13" spans="1:15" ht="13.5" customHeight="1">
      <c r="A13" s="35">
        <v>4</v>
      </c>
      <c r="B13" s="40">
        <f>B12-A13</f>
        <v>172.5</v>
      </c>
      <c r="C13" s="40">
        <f>C12+A13</f>
        <v>17</v>
      </c>
      <c r="D13" s="44" t="s">
        <v>174</v>
      </c>
      <c r="E13" s="36" t="s">
        <v>130</v>
      </c>
      <c r="F13" s="36"/>
      <c r="G13" s="42">
        <f t="shared" si="0"/>
        <v>0.16927083333333331</v>
      </c>
      <c r="H13" s="42">
        <f t="shared" si="1"/>
        <v>0.17222222222222222</v>
      </c>
      <c r="I13" s="42">
        <f t="shared" si="2"/>
        <v>0.17559523809523808</v>
      </c>
      <c r="J13" s="42">
        <f t="shared" si="3"/>
        <v>0.1794871794871795</v>
      </c>
      <c r="K13" s="42">
        <f t="shared" si="4"/>
        <v>0.1840277777777778</v>
      </c>
      <c r="N13" s="4"/>
      <c r="O13" s="4"/>
    </row>
    <row r="14" spans="1:15" ht="13.5" customHeight="1">
      <c r="A14" s="35">
        <v>1</v>
      </c>
      <c r="B14" s="40">
        <f aca="true" t="shared" si="5" ref="B14:B50">B13-A14</f>
        <v>171.5</v>
      </c>
      <c r="C14" s="40">
        <f aca="true" t="shared" si="6" ref="C14:C50">C13+A14</f>
        <v>18</v>
      </c>
      <c r="D14" s="44" t="s">
        <v>175</v>
      </c>
      <c r="E14" s="45" t="s">
        <v>130</v>
      </c>
      <c r="F14" s="36"/>
      <c r="G14" s="42">
        <f t="shared" si="0"/>
        <v>0.171875</v>
      </c>
      <c r="H14" s="42">
        <f t="shared" si="1"/>
        <v>0.175</v>
      </c>
      <c r="I14" s="42">
        <f t="shared" si="2"/>
        <v>0.17857142857142858</v>
      </c>
      <c r="J14" s="42">
        <f t="shared" si="3"/>
        <v>0.18269230769230768</v>
      </c>
      <c r="K14" s="42">
        <f t="shared" si="4"/>
        <v>0.1875</v>
      </c>
      <c r="N14" s="4"/>
      <c r="O14" s="4"/>
    </row>
    <row r="15" spans="1:15" ht="13.5" customHeight="1">
      <c r="A15" s="35">
        <v>2.5</v>
      </c>
      <c r="B15" s="40">
        <f t="shared" si="5"/>
        <v>169</v>
      </c>
      <c r="C15" s="40">
        <f t="shared" si="6"/>
        <v>20.5</v>
      </c>
      <c r="D15" s="44" t="s">
        <v>176</v>
      </c>
      <c r="E15" s="29" t="s">
        <v>177</v>
      </c>
      <c r="F15" s="36"/>
      <c r="G15" s="42">
        <f t="shared" si="0"/>
        <v>0.17838541666666666</v>
      </c>
      <c r="H15" s="42">
        <f t="shared" si="1"/>
        <v>0.18194444444444444</v>
      </c>
      <c r="I15" s="42">
        <f t="shared" si="2"/>
        <v>0.18601190476190477</v>
      </c>
      <c r="J15" s="42">
        <f t="shared" si="3"/>
        <v>0.1907051282051282</v>
      </c>
      <c r="K15" s="42">
        <f t="shared" si="4"/>
        <v>0.19618055555555555</v>
      </c>
      <c r="N15" s="4"/>
      <c r="O15" s="4"/>
    </row>
    <row r="16" spans="1:15" ht="13.5" customHeight="1">
      <c r="A16" s="35">
        <v>1</v>
      </c>
      <c r="B16" s="40">
        <f t="shared" si="5"/>
        <v>168</v>
      </c>
      <c r="C16" s="40">
        <f t="shared" si="6"/>
        <v>21.5</v>
      </c>
      <c r="D16" s="44" t="s">
        <v>178</v>
      </c>
      <c r="E16" s="36" t="s">
        <v>179</v>
      </c>
      <c r="F16" s="36">
        <v>67</v>
      </c>
      <c r="G16" s="42">
        <f t="shared" si="0"/>
        <v>0.18098958333333331</v>
      </c>
      <c r="H16" s="42">
        <f t="shared" si="1"/>
        <v>0.18472222222222223</v>
      </c>
      <c r="I16" s="42">
        <f t="shared" si="2"/>
        <v>0.18898809523809523</v>
      </c>
      <c r="J16" s="42">
        <f t="shared" si="3"/>
        <v>0.1939102564102564</v>
      </c>
      <c r="K16" s="42">
        <f t="shared" si="4"/>
        <v>0.1996527777777778</v>
      </c>
      <c r="N16" s="4"/>
      <c r="O16" s="4"/>
    </row>
    <row r="17" spans="1:15" ht="13.5" customHeight="1">
      <c r="A17" s="35">
        <v>6.5</v>
      </c>
      <c r="B17" s="40">
        <f t="shared" si="5"/>
        <v>161.5</v>
      </c>
      <c r="C17" s="40">
        <f t="shared" si="6"/>
        <v>28</v>
      </c>
      <c r="D17" s="44" t="s">
        <v>180</v>
      </c>
      <c r="E17" s="36" t="s">
        <v>181</v>
      </c>
      <c r="F17" s="36"/>
      <c r="G17" s="42">
        <f t="shared" si="0"/>
        <v>0.19791666666666666</v>
      </c>
      <c r="H17" s="42">
        <f t="shared" si="1"/>
        <v>0.20277777777777778</v>
      </c>
      <c r="I17" s="42">
        <f t="shared" si="2"/>
        <v>0.20833333333333331</v>
      </c>
      <c r="J17" s="42">
        <f t="shared" si="3"/>
        <v>0.21474358974358976</v>
      </c>
      <c r="K17" s="42">
        <f t="shared" si="4"/>
        <v>0.2222222222222222</v>
      </c>
      <c r="N17" s="4"/>
      <c r="O17" s="4"/>
    </row>
    <row r="18" spans="1:15" ht="13.5" customHeight="1">
      <c r="A18" s="35">
        <v>5</v>
      </c>
      <c r="B18" s="40">
        <f t="shared" si="5"/>
        <v>156.5</v>
      </c>
      <c r="C18" s="40">
        <f t="shared" si="6"/>
        <v>33</v>
      </c>
      <c r="D18" s="43" t="s">
        <v>182</v>
      </c>
      <c r="E18" s="36" t="s">
        <v>183</v>
      </c>
      <c r="F18" s="36"/>
      <c r="G18" s="42">
        <f t="shared" si="0"/>
        <v>0.2109375</v>
      </c>
      <c r="H18" s="42">
        <f t="shared" si="1"/>
        <v>0.21666666666666667</v>
      </c>
      <c r="I18" s="42">
        <f t="shared" si="2"/>
        <v>0.2232142857142857</v>
      </c>
      <c r="J18" s="42">
        <f t="shared" si="3"/>
        <v>0.23076923076923078</v>
      </c>
      <c r="K18" s="42">
        <f t="shared" si="4"/>
        <v>0.23958333333333331</v>
      </c>
      <c r="N18" s="4"/>
      <c r="O18" s="4"/>
    </row>
    <row r="19" spans="1:15" ht="13.5" customHeight="1">
      <c r="A19" s="35">
        <v>1</v>
      </c>
      <c r="B19" s="40">
        <f t="shared" si="5"/>
        <v>155.5</v>
      </c>
      <c r="C19" s="40">
        <f t="shared" si="6"/>
        <v>34</v>
      </c>
      <c r="D19" s="43" t="s">
        <v>184</v>
      </c>
      <c r="E19" s="36" t="s">
        <v>128</v>
      </c>
      <c r="F19" s="36"/>
      <c r="G19" s="42">
        <f t="shared" si="0"/>
        <v>0.21354166666666666</v>
      </c>
      <c r="H19" s="42">
        <f t="shared" si="1"/>
        <v>0.21944444444444444</v>
      </c>
      <c r="I19" s="42">
        <f t="shared" si="2"/>
        <v>0.2261904761904762</v>
      </c>
      <c r="J19" s="42">
        <f t="shared" si="3"/>
        <v>0.23397435897435898</v>
      </c>
      <c r="K19" s="42">
        <f t="shared" si="4"/>
        <v>0.24305555555555555</v>
      </c>
      <c r="N19" s="4"/>
      <c r="O19" s="4"/>
    </row>
    <row r="20" spans="1:15" ht="13.5" customHeight="1">
      <c r="A20" s="35">
        <v>5.5</v>
      </c>
      <c r="B20" s="40">
        <f t="shared" si="5"/>
        <v>150</v>
      </c>
      <c r="C20" s="40">
        <f t="shared" si="6"/>
        <v>39.5</v>
      </c>
      <c r="D20" s="44" t="s">
        <v>185</v>
      </c>
      <c r="E20" s="36" t="s">
        <v>186</v>
      </c>
      <c r="F20" s="36"/>
      <c r="G20" s="42">
        <f t="shared" si="0"/>
        <v>0.22786458333333331</v>
      </c>
      <c r="H20" s="42">
        <f t="shared" si="1"/>
        <v>0.23472222222222222</v>
      </c>
      <c r="I20" s="42">
        <f t="shared" si="2"/>
        <v>0.2425595238095238</v>
      </c>
      <c r="J20" s="42">
        <f t="shared" si="3"/>
        <v>0.2516025641025641</v>
      </c>
      <c r="K20" s="42">
        <f t="shared" si="4"/>
        <v>0.2621527777777778</v>
      </c>
      <c r="N20" s="4"/>
      <c r="O20" s="4"/>
    </row>
    <row r="21" spans="1:15" ht="13.5" customHeight="1">
      <c r="A21" s="35">
        <v>1.5</v>
      </c>
      <c r="B21" s="40">
        <f t="shared" si="5"/>
        <v>148.5</v>
      </c>
      <c r="C21" s="40">
        <f t="shared" si="6"/>
        <v>41</v>
      </c>
      <c r="D21" s="44" t="s">
        <v>187</v>
      </c>
      <c r="E21" s="36" t="s">
        <v>186</v>
      </c>
      <c r="F21" s="36"/>
      <c r="G21" s="42">
        <f t="shared" si="0"/>
        <v>0.23177083333333331</v>
      </c>
      <c r="H21" s="42">
        <f t="shared" si="1"/>
        <v>0.23888888888888887</v>
      </c>
      <c r="I21" s="42">
        <f t="shared" si="2"/>
        <v>0.24702380952380953</v>
      </c>
      <c r="J21" s="42">
        <f t="shared" si="3"/>
        <v>0.2564102564102564</v>
      </c>
      <c r="K21" s="42">
        <f t="shared" si="4"/>
        <v>0.2673611111111111</v>
      </c>
      <c r="N21" s="4"/>
      <c r="O21" s="4"/>
    </row>
    <row r="22" spans="1:15" ht="13.5" customHeight="1">
      <c r="A22" s="73">
        <v>7.5</v>
      </c>
      <c r="B22" s="40">
        <f t="shared" si="5"/>
        <v>141</v>
      </c>
      <c r="C22" s="40">
        <f t="shared" si="6"/>
        <v>48.5</v>
      </c>
      <c r="D22" s="74" t="s">
        <v>188</v>
      </c>
      <c r="E22" s="36" t="s">
        <v>186</v>
      </c>
      <c r="F22" s="36">
        <v>60</v>
      </c>
      <c r="G22" s="42">
        <f t="shared" si="0"/>
        <v>0.2513020833333333</v>
      </c>
      <c r="H22" s="42">
        <f t="shared" si="1"/>
        <v>0.2597222222222222</v>
      </c>
      <c r="I22" s="42">
        <f t="shared" si="2"/>
        <v>0.2693452380952381</v>
      </c>
      <c r="J22" s="42">
        <f t="shared" si="3"/>
        <v>0.28044871794871795</v>
      </c>
      <c r="K22" s="42">
        <f t="shared" si="4"/>
        <v>0.2934027777777778</v>
      </c>
      <c r="N22" s="4"/>
      <c r="O22" s="4"/>
    </row>
    <row r="23" spans="1:15" ht="13.5" customHeight="1">
      <c r="A23" s="73">
        <v>5</v>
      </c>
      <c r="B23" s="40">
        <f t="shared" si="5"/>
        <v>136</v>
      </c>
      <c r="C23" s="40">
        <f t="shared" si="6"/>
        <v>53.5</v>
      </c>
      <c r="D23" s="74" t="s">
        <v>189</v>
      </c>
      <c r="E23" s="36" t="s">
        <v>186</v>
      </c>
      <c r="F23" s="36"/>
      <c r="G23" s="42">
        <f t="shared" si="0"/>
        <v>0.26432291666666663</v>
      </c>
      <c r="H23" s="42">
        <f t="shared" si="1"/>
        <v>0.2736111111111111</v>
      </c>
      <c r="I23" s="42">
        <f t="shared" si="2"/>
        <v>0.28422619047619047</v>
      </c>
      <c r="J23" s="42">
        <f t="shared" si="3"/>
        <v>0.296474358974359</v>
      </c>
      <c r="K23" s="42">
        <f t="shared" si="4"/>
        <v>0.31076388888888884</v>
      </c>
      <c r="N23" s="4"/>
      <c r="O23" s="4"/>
    </row>
    <row r="24" spans="1:15" ht="13.5" customHeight="1">
      <c r="A24" s="35">
        <v>3.5</v>
      </c>
      <c r="B24" s="40">
        <f t="shared" si="5"/>
        <v>132.5</v>
      </c>
      <c r="C24" s="40">
        <f t="shared" si="6"/>
        <v>57</v>
      </c>
      <c r="D24" s="41" t="s">
        <v>190</v>
      </c>
      <c r="E24" s="36" t="s">
        <v>138</v>
      </c>
      <c r="F24" s="36"/>
      <c r="G24" s="42">
        <f t="shared" si="0"/>
        <v>0.2734375</v>
      </c>
      <c r="H24" s="42">
        <f t="shared" si="1"/>
        <v>0.2833333333333333</v>
      </c>
      <c r="I24" s="42">
        <f t="shared" si="2"/>
        <v>0.2946428571428571</v>
      </c>
      <c r="J24" s="42">
        <f t="shared" si="3"/>
        <v>0.3076923076923077</v>
      </c>
      <c r="K24" s="42">
        <f t="shared" si="4"/>
        <v>0.32291666666666663</v>
      </c>
      <c r="N24" s="4"/>
      <c r="O24" s="4"/>
    </row>
    <row r="25" spans="1:15" ht="13.5" customHeight="1">
      <c r="A25" s="35">
        <v>4.5</v>
      </c>
      <c r="B25" s="40">
        <f t="shared" si="5"/>
        <v>128</v>
      </c>
      <c r="C25" s="40">
        <f t="shared" si="6"/>
        <v>61.5</v>
      </c>
      <c r="D25" s="43" t="s">
        <v>191</v>
      </c>
      <c r="E25" s="36" t="s">
        <v>192</v>
      </c>
      <c r="F25" s="36"/>
      <c r="G25" s="42">
        <f t="shared" si="0"/>
        <v>0.28515625</v>
      </c>
      <c r="H25" s="42">
        <f t="shared" si="1"/>
        <v>0.2958333333333333</v>
      </c>
      <c r="I25" s="42">
        <f t="shared" si="2"/>
        <v>0.3080357142857143</v>
      </c>
      <c r="J25" s="42">
        <f t="shared" si="3"/>
        <v>0.3221153846153846</v>
      </c>
      <c r="K25" s="42">
        <f t="shared" si="4"/>
        <v>0.33854166666666663</v>
      </c>
      <c r="N25" s="4"/>
      <c r="O25" s="4"/>
    </row>
    <row r="26" spans="1:15" ht="13.5" customHeight="1">
      <c r="A26" s="35">
        <v>1</v>
      </c>
      <c r="B26" s="40">
        <f t="shared" si="5"/>
        <v>127</v>
      </c>
      <c r="C26" s="40">
        <f t="shared" si="6"/>
        <v>62.5</v>
      </c>
      <c r="D26" s="44" t="s">
        <v>193</v>
      </c>
      <c r="E26" s="36" t="s">
        <v>194</v>
      </c>
      <c r="F26" s="36"/>
      <c r="G26" s="42">
        <f t="shared" si="0"/>
        <v>0.28776041666666663</v>
      </c>
      <c r="H26" s="42">
        <f t="shared" si="1"/>
        <v>0.29861111111111105</v>
      </c>
      <c r="I26" s="42">
        <f t="shared" si="2"/>
        <v>0.31101190476190477</v>
      </c>
      <c r="J26" s="42">
        <f t="shared" si="3"/>
        <v>0.3253205128205128</v>
      </c>
      <c r="K26" s="42">
        <f t="shared" si="4"/>
        <v>0.34201388888888884</v>
      </c>
      <c r="N26" s="4"/>
      <c r="O26" s="4"/>
    </row>
    <row r="27" spans="1:15" ht="13.5" customHeight="1">
      <c r="A27" s="35">
        <v>3</v>
      </c>
      <c r="B27" s="40">
        <f t="shared" si="5"/>
        <v>124</v>
      </c>
      <c r="C27" s="40">
        <f t="shared" si="6"/>
        <v>65.5</v>
      </c>
      <c r="D27" s="43" t="s">
        <v>195</v>
      </c>
      <c r="E27" s="36" t="s">
        <v>196</v>
      </c>
      <c r="F27" s="36"/>
      <c r="G27" s="42">
        <f t="shared" si="0"/>
        <v>0.29557291666666663</v>
      </c>
      <c r="H27" s="42">
        <f t="shared" si="1"/>
        <v>0.30694444444444446</v>
      </c>
      <c r="I27" s="42">
        <f t="shared" si="2"/>
        <v>0.31994047619047616</v>
      </c>
      <c r="J27" s="42">
        <f t="shared" si="3"/>
        <v>0.33493589743589747</v>
      </c>
      <c r="K27" s="42">
        <f t="shared" si="4"/>
        <v>0.3524305555555556</v>
      </c>
      <c r="N27" s="4"/>
      <c r="O27" s="4"/>
    </row>
    <row r="28" spans="1:15" ht="13.5" customHeight="1">
      <c r="A28" s="35">
        <v>11.5</v>
      </c>
      <c r="B28" s="40">
        <f t="shared" si="5"/>
        <v>112.5</v>
      </c>
      <c r="C28" s="40">
        <f t="shared" si="6"/>
        <v>77</v>
      </c>
      <c r="D28" s="43" t="s">
        <v>197</v>
      </c>
      <c r="E28" s="36" t="s">
        <v>198</v>
      </c>
      <c r="F28" s="36"/>
      <c r="G28" s="42">
        <f t="shared" si="0"/>
        <v>0.3255208333333333</v>
      </c>
      <c r="H28" s="42">
        <f t="shared" si="1"/>
        <v>0.33888888888888885</v>
      </c>
      <c r="I28" s="42">
        <f t="shared" si="2"/>
        <v>0.35416666666666663</v>
      </c>
      <c r="J28" s="42">
        <f t="shared" si="3"/>
        <v>0.3717948717948718</v>
      </c>
      <c r="K28" s="42">
        <f t="shared" si="4"/>
        <v>0.3923611111111111</v>
      </c>
      <c r="N28" s="4"/>
      <c r="O28" s="4"/>
    </row>
    <row r="29" spans="1:15" ht="13.5" customHeight="1">
      <c r="A29" s="35">
        <v>6</v>
      </c>
      <c r="B29" s="40">
        <f t="shared" si="5"/>
        <v>106.5</v>
      </c>
      <c r="C29" s="40">
        <f t="shared" si="6"/>
        <v>83</v>
      </c>
      <c r="D29" s="44" t="s">
        <v>199</v>
      </c>
      <c r="E29" s="36" t="s">
        <v>198</v>
      </c>
      <c r="F29" s="36"/>
      <c r="G29" s="42">
        <f t="shared" si="0"/>
        <v>0.3411458333333333</v>
      </c>
      <c r="H29" s="42">
        <f t="shared" si="1"/>
        <v>0.3555555555555555</v>
      </c>
      <c r="I29" s="42">
        <f t="shared" si="2"/>
        <v>0.37202380952380953</v>
      </c>
      <c r="J29" s="42">
        <f t="shared" si="3"/>
        <v>0.391025641025641</v>
      </c>
      <c r="K29" s="42">
        <f t="shared" si="4"/>
        <v>0.4131944444444444</v>
      </c>
      <c r="N29" s="4"/>
      <c r="O29" s="4"/>
    </row>
    <row r="30" spans="1:15" ht="13.5" customHeight="1">
      <c r="A30" s="35">
        <v>4</v>
      </c>
      <c r="B30" s="40">
        <f t="shared" si="5"/>
        <v>102.5</v>
      </c>
      <c r="C30" s="40">
        <f t="shared" si="6"/>
        <v>87</v>
      </c>
      <c r="D30" s="44" t="s">
        <v>200</v>
      </c>
      <c r="E30" s="45" t="s">
        <v>201</v>
      </c>
      <c r="F30" s="36"/>
      <c r="G30" s="42">
        <f t="shared" si="0"/>
        <v>0.3515625</v>
      </c>
      <c r="H30" s="42">
        <f t="shared" si="1"/>
        <v>0.36666666666666664</v>
      </c>
      <c r="I30" s="42">
        <f t="shared" si="2"/>
        <v>0.3839285714285714</v>
      </c>
      <c r="J30" s="42">
        <f t="shared" si="3"/>
        <v>0.40384615384615385</v>
      </c>
      <c r="K30" s="42">
        <f t="shared" si="4"/>
        <v>0.4270833333333333</v>
      </c>
      <c r="N30" s="4"/>
      <c r="O30" s="4"/>
    </row>
    <row r="31" spans="1:15" ht="13.5" customHeight="1">
      <c r="A31" s="35">
        <v>1</v>
      </c>
      <c r="B31" s="40">
        <f t="shared" si="5"/>
        <v>101.5</v>
      </c>
      <c r="C31" s="40">
        <f t="shared" si="6"/>
        <v>88</v>
      </c>
      <c r="D31" s="44" t="s">
        <v>202</v>
      </c>
      <c r="E31" s="36" t="s">
        <v>201</v>
      </c>
      <c r="F31" s="36"/>
      <c r="G31" s="42">
        <f t="shared" si="0"/>
        <v>0.35416666666666663</v>
      </c>
      <c r="H31" s="42">
        <f t="shared" si="1"/>
        <v>0.3694444444444444</v>
      </c>
      <c r="I31" s="42">
        <f t="shared" si="2"/>
        <v>0.38690476190476186</v>
      </c>
      <c r="J31" s="42">
        <f t="shared" si="3"/>
        <v>0.40705128205128205</v>
      </c>
      <c r="K31" s="42">
        <f t="shared" si="4"/>
        <v>0.4305555555555555</v>
      </c>
      <c r="N31" s="4"/>
      <c r="O31" s="4"/>
    </row>
    <row r="32" spans="1:15" ht="13.5" customHeight="1">
      <c r="A32" s="35">
        <v>6.5</v>
      </c>
      <c r="B32" s="40">
        <f t="shared" si="5"/>
        <v>95</v>
      </c>
      <c r="C32" s="40">
        <f t="shared" si="6"/>
        <v>94.5</v>
      </c>
      <c r="D32" s="44" t="s">
        <v>203</v>
      </c>
      <c r="E32" s="45" t="s">
        <v>201</v>
      </c>
      <c r="F32" s="36"/>
      <c r="G32" s="42">
        <f t="shared" si="0"/>
        <v>0.37109375</v>
      </c>
      <c r="H32" s="42">
        <f t="shared" si="1"/>
        <v>0.38749999999999996</v>
      </c>
      <c r="I32" s="42">
        <f t="shared" si="2"/>
        <v>0.40625</v>
      </c>
      <c r="J32" s="42">
        <f t="shared" si="3"/>
        <v>0.42788461538461536</v>
      </c>
      <c r="K32" s="42">
        <f t="shared" si="4"/>
        <v>0.453125</v>
      </c>
      <c r="N32" s="4"/>
      <c r="O32" s="4"/>
    </row>
    <row r="33" spans="1:15" ht="13.5" customHeight="1">
      <c r="A33" s="35">
        <v>2</v>
      </c>
      <c r="B33" s="40">
        <f t="shared" si="5"/>
        <v>93</v>
      </c>
      <c r="C33" s="40">
        <f t="shared" si="6"/>
        <v>96.5</v>
      </c>
      <c r="D33" s="44" t="s">
        <v>204</v>
      </c>
      <c r="E33" s="36" t="s">
        <v>78</v>
      </c>
      <c r="F33" s="36"/>
      <c r="G33" s="42">
        <f t="shared" si="0"/>
        <v>0.3763020833333333</v>
      </c>
      <c r="H33" s="42">
        <f t="shared" si="1"/>
        <v>0.39305555555555555</v>
      </c>
      <c r="I33" s="42">
        <f t="shared" si="2"/>
        <v>0.41220238095238093</v>
      </c>
      <c r="J33" s="42">
        <f t="shared" si="3"/>
        <v>0.4342948717948718</v>
      </c>
      <c r="K33" s="42">
        <f t="shared" si="4"/>
        <v>0.4600694444444444</v>
      </c>
      <c r="N33" s="4"/>
      <c r="O33" s="4"/>
    </row>
    <row r="34" spans="1:15" ht="13.5" customHeight="1">
      <c r="A34" s="35">
        <v>2</v>
      </c>
      <c r="B34" s="40">
        <f t="shared" si="5"/>
        <v>91</v>
      </c>
      <c r="C34" s="40">
        <f t="shared" si="6"/>
        <v>98.5</v>
      </c>
      <c r="D34" s="44" t="s">
        <v>205</v>
      </c>
      <c r="E34" s="36" t="s">
        <v>186</v>
      </c>
      <c r="F34" s="36"/>
      <c r="G34" s="42">
        <f t="shared" si="0"/>
        <v>0.38151041666666663</v>
      </c>
      <c r="H34" s="42">
        <f t="shared" si="1"/>
        <v>0.3986111111111111</v>
      </c>
      <c r="I34" s="42">
        <f t="shared" si="2"/>
        <v>0.41815476190476186</v>
      </c>
      <c r="J34" s="42">
        <f t="shared" si="3"/>
        <v>0.4407051282051282</v>
      </c>
      <c r="K34" s="42">
        <f t="shared" si="4"/>
        <v>0.4670138888888889</v>
      </c>
      <c r="N34" s="4"/>
      <c r="O34" s="4"/>
    </row>
    <row r="35" spans="1:15" ht="13.5" customHeight="1">
      <c r="A35" s="35">
        <v>3</v>
      </c>
      <c r="B35" s="40">
        <f t="shared" si="5"/>
        <v>88</v>
      </c>
      <c r="C35" s="40">
        <f t="shared" si="6"/>
        <v>101.5</v>
      </c>
      <c r="D35" s="44" t="s">
        <v>206</v>
      </c>
      <c r="E35" s="36" t="s">
        <v>186</v>
      </c>
      <c r="F35" s="36"/>
      <c r="G35" s="42">
        <f t="shared" si="0"/>
        <v>0.38932291666666663</v>
      </c>
      <c r="H35" s="42">
        <f t="shared" si="1"/>
        <v>0.4069444444444444</v>
      </c>
      <c r="I35" s="42">
        <f t="shared" si="2"/>
        <v>0.4270833333333333</v>
      </c>
      <c r="J35" s="42">
        <f t="shared" si="3"/>
        <v>0.45032051282051283</v>
      </c>
      <c r="K35" s="42">
        <f t="shared" si="4"/>
        <v>0.4774305555555555</v>
      </c>
      <c r="N35" s="4"/>
      <c r="O35" s="4"/>
    </row>
    <row r="36" spans="1:15" ht="12.75" customHeight="1" hidden="1">
      <c r="A36" s="35"/>
      <c r="B36" s="40">
        <f t="shared" si="5"/>
        <v>88</v>
      </c>
      <c r="C36" s="40">
        <f t="shared" si="6"/>
        <v>101.5</v>
      </c>
      <c r="D36" s="28"/>
      <c r="E36" s="36"/>
      <c r="F36" s="36"/>
      <c r="G36" s="42">
        <f t="shared" si="0"/>
        <v>0.38932291666666663</v>
      </c>
      <c r="H36" s="42">
        <f t="shared" si="1"/>
        <v>0.4069444444444444</v>
      </c>
      <c r="I36" s="42">
        <f t="shared" si="2"/>
        <v>0.4270833333333333</v>
      </c>
      <c r="J36" s="42">
        <f t="shared" si="3"/>
        <v>0.45032051282051283</v>
      </c>
      <c r="K36" s="42">
        <f t="shared" si="4"/>
        <v>0.4774305555555555</v>
      </c>
      <c r="N36" s="4"/>
      <c r="O36" s="4"/>
    </row>
    <row r="37" spans="1:15" ht="12.75" customHeight="1" hidden="1">
      <c r="A37" s="35"/>
      <c r="B37" s="40">
        <f t="shared" si="5"/>
        <v>88</v>
      </c>
      <c r="C37" s="40">
        <f t="shared" si="6"/>
        <v>101.5</v>
      </c>
      <c r="D37" s="28"/>
      <c r="E37" s="36"/>
      <c r="F37" s="36"/>
      <c r="G37" s="42">
        <f t="shared" si="0"/>
        <v>0.38932291666666663</v>
      </c>
      <c r="H37" s="42">
        <f t="shared" si="1"/>
        <v>0.4069444444444444</v>
      </c>
      <c r="I37" s="42">
        <f t="shared" si="2"/>
        <v>0.4270833333333333</v>
      </c>
      <c r="J37" s="42">
        <f t="shared" si="3"/>
        <v>0.45032051282051283</v>
      </c>
      <c r="K37" s="42">
        <f t="shared" si="4"/>
        <v>0.4774305555555555</v>
      </c>
      <c r="N37" s="4"/>
      <c r="O37" s="4"/>
    </row>
    <row r="38" spans="1:15" ht="12.75" customHeight="1" hidden="1">
      <c r="A38" s="35"/>
      <c r="B38" s="40">
        <f t="shared" si="5"/>
        <v>88</v>
      </c>
      <c r="C38" s="40">
        <f t="shared" si="6"/>
        <v>101.5</v>
      </c>
      <c r="D38" s="28"/>
      <c r="E38" s="36"/>
      <c r="F38" s="36"/>
      <c r="G38" s="42">
        <f t="shared" si="0"/>
        <v>0.38932291666666663</v>
      </c>
      <c r="H38" s="42">
        <f t="shared" si="1"/>
        <v>0.4069444444444444</v>
      </c>
      <c r="I38" s="42">
        <f t="shared" si="2"/>
        <v>0.4270833333333333</v>
      </c>
      <c r="J38" s="42">
        <f t="shared" si="3"/>
        <v>0.45032051282051283</v>
      </c>
      <c r="K38" s="42">
        <f t="shared" si="4"/>
        <v>0.4774305555555555</v>
      </c>
      <c r="N38" s="4"/>
      <c r="O38" s="4"/>
    </row>
    <row r="39" spans="1:15" ht="12.75" customHeight="1" hidden="1">
      <c r="A39" s="35"/>
      <c r="B39" s="40">
        <f t="shared" si="5"/>
        <v>88</v>
      </c>
      <c r="C39" s="40">
        <f t="shared" si="6"/>
        <v>101.5</v>
      </c>
      <c r="D39" s="28"/>
      <c r="E39" s="29"/>
      <c r="F39" s="29"/>
      <c r="G39" s="42">
        <f t="shared" si="0"/>
        <v>0.38932291666666663</v>
      </c>
      <c r="H39" s="42">
        <f t="shared" si="1"/>
        <v>0.4069444444444444</v>
      </c>
      <c r="I39" s="42">
        <f t="shared" si="2"/>
        <v>0.4270833333333333</v>
      </c>
      <c r="J39" s="42">
        <f t="shared" si="3"/>
        <v>0.45032051282051283</v>
      </c>
      <c r="K39" s="42">
        <f t="shared" si="4"/>
        <v>0.4774305555555555</v>
      </c>
      <c r="N39" s="4"/>
      <c r="O39" s="4"/>
    </row>
    <row r="40" spans="1:15" ht="12.75" customHeight="1" hidden="1">
      <c r="A40" s="35"/>
      <c r="B40" s="40">
        <f t="shared" si="5"/>
        <v>88</v>
      </c>
      <c r="C40" s="40">
        <f t="shared" si="6"/>
        <v>101.5</v>
      </c>
      <c r="D40" s="78"/>
      <c r="E40" s="45"/>
      <c r="F40" s="45"/>
      <c r="G40" s="42">
        <f t="shared" si="0"/>
        <v>0.38932291666666663</v>
      </c>
      <c r="H40" s="42">
        <f t="shared" si="1"/>
        <v>0.4069444444444444</v>
      </c>
      <c r="I40" s="42">
        <f t="shared" si="2"/>
        <v>0.4270833333333333</v>
      </c>
      <c r="J40" s="42">
        <f t="shared" si="3"/>
        <v>0.45032051282051283</v>
      </c>
      <c r="K40" s="42">
        <f t="shared" si="4"/>
        <v>0.4774305555555555</v>
      </c>
      <c r="M40" s="4"/>
      <c r="N40" s="4"/>
      <c r="O40" s="4"/>
    </row>
    <row r="41" spans="1:15" ht="12.75" customHeight="1" hidden="1">
      <c r="A41" s="40"/>
      <c r="B41" s="40">
        <f t="shared" si="5"/>
        <v>88</v>
      </c>
      <c r="C41" s="40">
        <f t="shared" si="6"/>
        <v>101.5</v>
      </c>
      <c r="D41" s="28"/>
      <c r="E41" s="88"/>
      <c r="F41" s="88"/>
      <c r="G41" s="42">
        <f t="shared" si="0"/>
        <v>0.38932291666666663</v>
      </c>
      <c r="H41" s="42">
        <f t="shared" si="1"/>
        <v>0.4069444444444444</v>
      </c>
      <c r="I41" s="42">
        <f t="shared" si="2"/>
        <v>0.4270833333333333</v>
      </c>
      <c r="J41" s="42">
        <f t="shared" si="3"/>
        <v>0.45032051282051283</v>
      </c>
      <c r="K41" s="42">
        <f t="shared" si="4"/>
        <v>0.4774305555555555</v>
      </c>
      <c r="M41" s="4"/>
      <c r="N41" s="4"/>
      <c r="O41" s="4"/>
    </row>
    <row r="42" spans="1:15" ht="12.75" customHeight="1" hidden="1">
      <c r="A42" s="40"/>
      <c r="B42" s="40">
        <f t="shared" si="5"/>
        <v>88</v>
      </c>
      <c r="C42" s="40">
        <f t="shared" si="6"/>
        <v>101.5</v>
      </c>
      <c r="D42" s="28"/>
      <c r="E42" s="88"/>
      <c r="F42" s="88"/>
      <c r="G42" s="42">
        <f t="shared" si="0"/>
        <v>0.38932291666666663</v>
      </c>
      <c r="H42" s="42">
        <f t="shared" si="1"/>
        <v>0.4069444444444444</v>
      </c>
      <c r="I42" s="42">
        <f t="shared" si="2"/>
        <v>0.4270833333333333</v>
      </c>
      <c r="J42" s="42">
        <f t="shared" si="3"/>
        <v>0.45032051282051283</v>
      </c>
      <c r="K42" s="42">
        <f t="shared" si="4"/>
        <v>0.4774305555555555</v>
      </c>
      <c r="M42" s="4"/>
      <c r="N42" s="4"/>
      <c r="O42" s="4"/>
    </row>
    <row r="43" spans="1:15" ht="12.75" customHeight="1" hidden="1">
      <c r="A43" s="40"/>
      <c r="B43" s="40">
        <f t="shared" si="5"/>
        <v>88</v>
      </c>
      <c r="C43" s="40">
        <f t="shared" si="6"/>
        <v>101.5</v>
      </c>
      <c r="D43" s="28"/>
      <c r="E43" s="88"/>
      <c r="F43" s="88"/>
      <c r="G43" s="42">
        <f t="shared" si="0"/>
        <v>0.38932291666666663</v>
      </c>
      <c r="H43" s="42">
        <f t="shared" si="1"/>
        <v>0.4069444444444444</v>
      </c>
      <c r="I43" s="42">
        <f t="shared" si="2"/>
        <v>0.4270833333333333</v>
      </c>
      <c r="J43" s="42">
        <f t="shared" si="3"/>
        <v>0.45032051282051283</v>
      </c>
      <c r="K43" s="42">
        <f t="shared" si="4"/>
        <v>0.4774305555555555</v>
      </c>
      <c r="M43" s="4"/>
      <c r="N43" s="4"/>
      <c r="O43" s="4"/>
    </row>
    <row r="44" spans="1:15" ht="12.75" customHeight="1" hidden="1">
      <c r="A44" s="40"/>
      <c r="B44" s="40">
        <f>B43-A44</f>
        <v>88</v>
      </c>
      <c r="C44" s="40">
        <f>C43+A44</f>
        <v>101.5</v>
      </c>
      <c r="D44" s="28"/>
      <c r="E44" s="88"/>
      <c r="F44" s="88"/>
      <c r="G44" s="42">
        <f>SUM($G$9+$O$3*C44)</f>
        <v>0.38932291666666663</v>
      </c>
      <c r="H44" s="42">
        <f>SUM($H$9+$P$3*C44)</f>
        <v>0.4069444444444444</v>
      </c>
      <c r="I44" s="42">
        <f>SUM($I$9+$Q$3*C44)</f>
        <v>0.4270833333333333</v>
      </c>
      <c r="J44" s="42">
        <f>SUM($J$9+$R$3*C44)</f>
        <v>0.45032051282051283</v>
      </c>
      <c r="K44" s="42">
        <f>SUM($K$9+$S$3*C44)</f>
        <v>0.4774305555555555</v>
      </c>
      <c r="M44" s="4"/>
      <c r="N44" s="4"/>
      <c r="O44" s="4"/>
    </row>
    <row r="45" spans="1:15" ht="12.75" customHeight="1" hidden="1">
      <c r="A45" s="40"/>
      <c r="B45" s="40">
        <f>B44-A45</f>
        <v>88</v>
      </c>
      <c r="C45" s="40">
        <f>C44+A45</f>
        <v>101.5</v>
      </c>
      <c r="D45" s="28"/>
      <c r="E45" s="88"/>
      <c r="F45" s="88"/>
      <c r="G45" s="42">
        <f>SUM($G$9+$O$3*C45)</f>
        <v>0.38932291666666663</v>
      </c>
      <c r="H45" s="42">
        <f>SUM($H$9+$P$3*C45)</f>
        <v>0.4069444444444444</v>
      </c>
      <c r="I45" s="42">
        <f>SUM($I$9+$Q$3*C45)</f>
        <v>0.4270833333333333</v>
      </c>
      <c r="J45" s="42">
        <f>SUM($J$9+$R$3*C45)</f>
        <v>0.45032051282051283</v>
      </c>
      <c r="K45" s="42">
        <f>SUM($K$9+$S$3*C45)</f>
        <v>0.4774305555555555</v>
      </c>
      <c r="L45" s="19"/>
      <c r="M45" s="4"/>
      <c r="N45" s="4"/>
      <c r="O45" s="4"/>
    </row>
    <row r="46" spans="1:15" ht="12.75" customHeight="1" hidden="1">
      <c r="A46" s="35"/>
      <c r="B46" s="40">
        <f>B45-A46</f>
        <v>88</v>
      </c>
      <c r="C46" s="40">
        <f>C45+A46</f>
        <v>101.5</v>
      </c>
      <c r="D46" s="28"/>
      <c r="E46" s="88"/>
      <c r="F46" s="88"/>
      <c r="G46" s="42">
        <f t="shared" si="0"/>
        <v>0.38932291666666663</v>
      </c>
      <c r="H46" s="42">
        <f t="shared" si="1"/>
        <v>0.4069444444444444</v>
      </c>
      <c r="I46" s="42">
        <f t="shared" si="2"/>
        <v>0.4270833333333333</v>
      </c>
      <c r="J46" s="42">
        <f t="shared" si="3"/>
        <v>0.45032051282051283</v>
      </c>
      <c r="K46" s="42">
        <f t="shared" si="4"/>
        <v>0.4774305555555555</v>
      </c>
      <c r="L46" s="19"/>
      <c r="M46" s="4"/>
      <c r="N46" s="4"/>
      <c r="O46" s="4"/>
    </row>
    <row r="47" spans="1:15" ht="12.75" customHeight="1" hidden="1">
      <c r="A47" s="35"/>
      <c r="B47" s="40">
        <f>B46-A47</f>
        <v>88</v>
      </c>
      <c r="C47" s="40">
        <f>C46+A47</f>
        <v>101.5</v>
      </c>
      <c r="D47" s="28"/>
      <c r="E47" s="88"/>
      <c r="F47" s="88"/>
      <c r="G47" s="42">
        <f t="shared" si="0"/>
        <v>0.38932291666666663</v>
      </c>
      <c r="H47" s="42">
        <f t="shared" si="1"/>
        <v>0.4069444444444444</v>
      </c>
      <c r="I47" s="42">
        <f t="shared" si="2"/>
        <v>0.4270833333333333</v>
      </c>
      <c r="J47" s="42">
        <f t="shared" si="3"/>
        <v>0.45032051282051283</v>
      </c>
      <c r="K47" s="42">
        <f t="shared" si="4"/>
        <v>0.4774305555555555</v>
      </c>
      <c r="L47" s="19"/>
      <c r="M47" s="4"/>
      <c r="N47" s="4"/>
      <c r="O47" s="4"/>
    </row>
    <row r="48" spans="1:15" ht="12.75" customHeight="1" hidden="1">
      <c r="A48" s="35"/>
      <c r="B48" s="40">
        <f>B47-A48</f>
        <v>88</v>
      </c>
      <c r="C48" s="40">
        <f>C47+A48</f>
        <v>101.5</v>
      </c>
      <c r="D48" s="28"/>
      <c r="E48" s="88"/>
      <c r="F48" s="88"/>
      <c r="G48" s="42">
        <f t="shared" si="0"/>
        <v>0.38932291666666663</v>
      </c>
      <c r="H48" s="42">
        <f t="shared" si="1"/>
        <v>0.4069444444444444</v>
      </c>
      <c r="I48" s="42">
        <f t="shared" si="2"/>
        <v>0.4270833333333333</v>
      </c>
      <c r="J48" s="42">
        <f t="shared" si="3"/>
        <v>0.45032051282051283</v>
      </c>
      <c r="K48" s="42">
        <f t="shared" si="4"/>
        <v>0.4774305555555555</v>
      </c>
      <c r="L48" s="19"/>
      <c r="M48" s="4"/>
      <c r="N48" s="4"/>
      <c r="O48" s="4"/>
    </row>
    <row r="49" spans="1:13" ht="12.75" customHeight="1" hidden="1">
      <c r="A49" s="35"/>
      <c r="B49" s="40">
        <f t="shared" si="5"/>
        <v>88</v>
      </c>
      <c r="C49" s="40">
        <f t="shared" si="6"/>
        <v>101.5</v>
      </c>
      <c r="D49" s="28"/>
      <c r="E49" s="88"/>
      <c r="F49" s="88"/>
      <c r="G49" s="42">
        <f t="shared" si="0"/>
        <v>0.38932291666666663</v>
      </c>
      <c r="H49" s="42">
        <f t="shared" si="1"/>
        <v>0.4069444444444444</v>
      </c>
      <c r="I49" s="42">
        <f t="shared" si="2"/>
        <v>0.4270833333333333</v>
      </c>
      <c r="J49" s="42">
        <f t="shared" si="3"/>
        <v>0.45032051282051283</v>
      </c>
      <c r="K49" s="42">
        <f t="shared" si="4"/>
        <v>0.4774305555555555</v>
      </c>
      <c r="L49" s="66"/>
      <c r="M49" s="89"/>
    </row>
    <row r="50" spans="1:13" ht="13.5" customHeight="1">
      <c r="A50" s="35">
        <v>4.5</v>
      </c>
      <c r="B50" s="40">
        <f t="shared" si="5"/>
        <v>83.5</v>
      </c>
      <c r="C50" s="40">
        <f t="shared" si="6"/>
        <v>106</v>
      </c>
      <c r="D50" s="62" t="s">
        <v>207</v>
      </c>
      <c r="E50" s="36"/>
      <c r="F50" s="36">
        <v>65</v>
      </c>
      <c r="G50" s="42">
        <f t="shared" si="0"/>
        <v>0.40104166666666663</v>
      </c>
      <c r="H50" s="42">
        <f t="shared" si="1"/>
        <v>0.4194444444444444</v>
      </c>
      <c r="I50" s="42">
        <f t="shared" si="2"/>
        <v>0.44047619047619047</v>
      </c>
      <c r="J50" s="42">
        <f t="shared" si="3"/>
        <v>0.46474358974358976</v>
      </c>
      <c r="K50" s="42">
        <f t="shared" si="4"/>
        <v>0.4930555555555555</v>
      </c>
      <c r="L50" s="90"/>
      <c r="M50" s="89"/>
    </row>
    <row r="51" spans="1:13" s="52" customFormat="1" ht="13.5" customHeight="1">
      <c r="A51" s="47"/>
      <c r="B51" s="47"/>
      <c r="C51" s="47"/>
      <c r="D51" s="91" t="s">
        <v>51</v>
      </c>
      <c r="E51" s="49"/>
      <c r="F51" s="49"/>
      <c r="G51" s="42"/>
      <c r="H51" s="42"/>
      <c r="I51" s="42"/>
      <c r="J51" s="42"/>
      <c r="K51" s="42"/>
      <c r="L51" s="92"/>
      <c r="M51" s="93"/>
    </row>
    <row r="52" spans="1:13" ht="13.5" customHeight="1">
      <c r="A52" s="35">
        <v>0</v>
      </c>
      <c r="B52" s="40">
        <f>B50</f>
        <v>83.5</v>
      </c>
      <c r="C52" s="40">
        <f>C50</f>
        <v>106</v>
      </c>
      <c r="D52" s="62" t="s">
        <v>207</v>
      </c>
      <c r="E52" s="36" t="s">
        <v>208</v>
      </c>
      <c r="F52" s="36"/>
      <c r="G52" s="64">
        <f>$L$6</f>
        <v>0.4583333333333333</v>
      </c>
      <c r="H52" s="64">
        <f>$L$6</f>
        <v>0.4583333333333333</v>
      </c>
      <c r="I52" s="64">
        <f>$L$6</f>
        <v>0.4583333333333333</v>
      </c>
      <c r="J52" s="64">
        <f>$M$6</f>
        <v>0.4583333333333333</v>
      </c>
      <c r="K52" s="64">
        <f>$M$6</f>
        <v>0.4583333333333333</v>
      </c>
      <c r="L52" s="65">
        <f>A52</f>
        <v>0</v>
      </c>
      <c r="M52" s="4"/>
    </row>
    <row r="53" spans="1:13" ht="13.5" customHeight="1">
      <c r="A53" s="35">
        <v>4</v>
      </c>
      <c r="B53" s="40">
        <f>B52-A53</f>
        <v>79.5</v>
      </c>
      <c r="C53" s="40">
        <f>C52+A53</f>
        <v>110</v>
      </c>
      <c r="D53" s="44" t="s">
        <v>209</v>
      </c>
      <c r="E53" s="36" t="s">
        <v>210</v>
      </c>
      <c r="F53" s="36"/>
      <c r="G53" s="42">
        <f>SUM($G$52+$O$3*L53)</f>
        <v>0.46875</v>
      </c>
      <c r="H53" s="42">
        <f>SUM($H$52+$P$3*L53)</f>
        <v>0.46944444444444444</v>
      </c>
      <c r="I53" s="42">
        <f>SUM($I$52+$Q$3*L53)</f>
        <v>0.47023809523809523</v>
      </c>
      <c r="J53" s="42">
        <f>SUM($J$52+$R$3*L53)</f>
        <v>0.47115384615384615</v>
      </c>
      <c r="K53" s="42">
        <f>SUM($K$52+$S$3*L53)</f>
        <v>0.4722222222222222</v>
      </c>
      <c r="L53" s="66">
        <f>L52+A53</f>
        <v>4</v>
      </c>
      <c r="M53" s="4"/>
    </row>
    <row r="54" spans="1:13" ht="13.5" customHeight="1">
      <c r="A54" s="35">
        <v>3</v>
      </c>
      <c r="B54" s="40">
        <f aca="true" t="shared" si="7" ref="B54:B80">B53-A54</f>
        <v>76.5</v>
      </c>
      <c r="C54" s="40">
        <f aca="true" t="shared" si="8" ref="C54:C80">C53+A54</f>
        <v>113</v>
      </c>
      <c r="D54" s="44" t="s">
        <v>211</v>
      </c>
      <c r="E54" s="36" t="s">
        <v>210</v>
      </c>
      <c r="F54" s="36"/>
      <c r="G54" s="42">
        <f aca="true" t="shared" si="9" ref="G54:G80">SUM($G$52+$O$3*L54)</f>
        <v>0.4765625</v>
      </c>
      <c r="H54" s="42">
        <f aca="true" t="shared" si="10" ref="H54:H80">SUM($H$52+$P$3*L54)</f>
        <v>0.47777777777777775</v>
      </c>
      <c r="I54" s="42">
        <f aca="true" t="shared" si="11" ref="I54:I80">SUM($I$52+$Q$3*L54)</f>
        <v>0.47916666666666663</v>
      </c>
      <c r="J54" s="42">
        <f aca="true" t="shared" si="12" ref="J54:J80">SUM($J$52+$R$3*L54)</f>
        <v>0.4807692307692307</v>
      </c>
      <c r="K54" s="42">
        <f aca="true" t="shared" si="13" ref="K54:K80">SUM($K$52+$S$3*L54)</f>
        <v>0.48263888888888884</v>
      </c>
      <c r="L54" s="66">
        <f aca="true" t="shared" si="14" ref="L54:L80">L53+A54</f>
        <v>7</v>
      </c>
      <c r="M54" s="4"/>
    </row>
    <row r="55" spans="1:13" ht="13.5" customHeight="1">
      <c r="A55" s="35">
        <v>5</v>
      </c>
      <c r="B55" s="40">
        <f t="shared" si="7"/>
        <v>71.5</v>
      </c>
      <c r="C55" s="40">
        <f t="shared" si="8"/>
        <v>118</v>
      </c>
      <c r="D55" s="44" t="s">
        <v>212</v>
      </c>
      <c r="E55" s="36" t="s">
        <v>210</v>
      </c>
      <c r="F55" s="36"/>
      <c r="G55" s="42">
        <f t="shared" si="9"/>
        <v>0.4895833333333333</v>
      </c>
      <c r="H55" s="42">
        <f t="shared" si="10"/>
        <v>0.49166666666666664</v>
      </c>
      <c r="I55" s="42">
        <f t="shared" si="11"/>
        <v>0.494047619047619</v>
      </c>
      <c r="J55" s="42">
        <f t="shared" si="12"/>
        <v>0.4967948717948718</v>
      </c>
      <c r="K55" s="42">
        <f t="shared" si="13"/>
        <v>0.5</v>
      </c>
      <c r="L55" s="66">
        <f t="shared" si="14"/>
        <v>12</v>
      </c>
      <c r="M55" s="4"/>
    </row>
    <row r="56" spans="1:13" ht="13.5" customHeight="1">
      <c r="A56" s="35">
        <v>6.5</v>
      </c>
      <c r="B56" s="40">
        <f t="shared" si="7"/>
        <v>65</v>
      </c>
      <c r="C56" s="40">
        <f t="shared" si="8"/>
        <v>124.5</v>
      </c>
      <c r="D56" s="299" t="s">
        <v>1018</v>
      </c>
      <c r="E56" s="36" t="s">
        <v>78</v>
      </c>
      <c r="F56" s="36"/>
      <c r="G56" s="42">
        <f t="shared" si="9"/>
        <v>0.5065104166666666</v>
      </c>
      <c r="H56" s="42">
        <f t="shared" si="10"/>
        <v>0.5097222222222222</v>
      </c>
      <c r="I56" s="42">
        <f t="shared" si="11"/>
        <v>0.5133928571428571</v>
      </c>
      <c r="J56" s="42">
        <f t="shared" si="12"/>
        <v>0.5176282051282051</v>
      </c>
      <c r="K56" s="42">
        <f t="shared" si="13"/>
        <v>0.5225694444444444</v>
      </c>
      <c r="L56" s="66">
        <f t="shared" si="14"/>
        <v>18.5</v>
      </c>
      <c r="M56" s="4"/>
    </row>
    <row r="57" spans="1:13" ht="13.5" customHeight="1">
      <c r="A57" s="35">
        <v>5.5</v>
      </c>
      <c r="B57" s="40">
        <f t="shared" si="7"/>
        <v>59.5</v>
      </c>
      <c r="C57" s="40">
        <f t="shared" si="8"/>
        <v>130</v>
      </c>
      <c r="D57" s="41" t="s">
        <v>213</v>
      </c>
      <c r="E57" s="36" t="s">
        <v>78</v>
      </c>
      <c r="F57" s="36"/>
      <c r="G57" s="42">
        <f t="shared" si="9"/>
        <v>0.5208333333333333</v>
      </c>
      <c r="H57" s="42">
        <f t="shared" si="10"/>
        <v>0.5249999999999999</v>
      </c>
      <c r="I57" s="42">
        <f t="shared" si="11"/>
        <v>0.5297619047619048</v>
      </c>
      <c r="J57" s="42">
        <f t="shared" si="12"/>
        <v>0.5352564102564102</v>
      </c>
      <c r="K57" s="42">
        <f t="shared" si="13"/>
        <v>0.5416666666666666</v>
      </c>
      <c r="L57" s="66">
        <f t="shared" si="14"/>
        <v>24</v>
      </c>
      <c r="M57" s="4"/>
    </row>
    <row r="58" spans="1:13" ht="13.5" customHeight="1">
      <c r="A58" s="35">
        <v>6.5</v>
      </c>
      <c r="B58" s="40">
        <f t="shared" si="7"/>
        <v>53</v>
      </c>
      <c r="C58" s="40">
        <f t="shared" si="8"/>
        <v>136.5</v>
      </c>
      <c r="D58" s="44" t="s">
        <v>214</v>
      </c>
      <c r="E58" s="36" t="s">
        <v>215</v>
      </c>
      <c r="F58" s="36">
        <v>140</v>
      </c>
      <c r="G58" s="42">
        <f t="shared" si="9"/>
        <v>0.5377604166666666</v>
      </c>
      <c r="H58" s="42">
        <f t="shared" si="10"/>
        <v>0.5430555555555555</v>
      </c>
      <c r="I58" s="42">
        <f t="shared" si="11"/>
        <v>0.5491071428571428</v>
      </c>
      <c r="J58" s="42">
        <f t="shared" si="12"/>
        <v>0.5560897435897436</v>
      </c>
      <c r="K58" s="42">
        <f t="shared" si="13"/>
        <v>0.564236111111111</v>
      </c>
      <c r="L58" s="66">
        <f t="shared" si="14"/>
        <v>30.5</v>
      </c>
      <c r="M58" s="4"/>
    </row>
    <row r="59" spans="1:13" ht="13.5" customHeight="1">
      <c r="A59" s="35">
        <v>11</v>
      </c>
      <c r="B59" s="40">
        <f t="shared" si="7"/>
        <v>42</v>
      </c>
      <c r="C59" s="40">
        <f t="shared" si="8"/>
        <v>147.5</v>
      </c>
      <c r="D59" s="44" t="s">
        <v>216</v>
      </c>
      <c r="E59" s="36" t="s">
        <v>217</v>
      </c>
      <c r="F59" s="36"/>
      <c r="G59" s="42">
        <f t="shared" si="9"/>
        <v>0.56640625</v>
      </c>
      <c r="H59" s="42">
        <f t="shared" si="10"/>
        <v>0.5736111111111111</v>
      </c>
      <c r="I59" s="42">
        <f t="shared" si="11"/>
        <v>0.581845238095238</v>
      </c>
      <c r="J59" s="42">
        <f t="shared" si="12"/>
        <v>0.5913461538461539</v>
      </c>
      <c r="K59" s="42">
        <f t="shared" si="13"/>
        <v>0.6024305555555556</v>
      </c>
      <c r="L59" s="66">
        <f t="shared" si="14"/>
        <v>41.5</v>
      </c>
      <c r="M59" s="4"/>
    </row>
    <row r="60" spans="1:13" ht="13.5" customHeight="1">
      <c r="A60" s="35">
        <v>0.5</v>
      </c>
      <c r="B60" s="40">
        <f t="shared" si="7"/>
        <v>41.5</v>
      </c>
      <c r="C60" s="40">
        <f t="shared" si="8"/>
        <v>148</v>
      </c>
      <c r="D60" s="44" t="s">
        <v>218</v>
      </c>
      <c r="E60" s="36" t="s">
        <v>78</v>
      </c>
      <c r="F60" s="36"/>
      <c r="G60" s="42">
        <f t="shared" si="9"/>
        <v>0.5677083333333333</v>
      </c>
      <c r="H60" s="42">
        <f t="shared" si="10"/>
        <v>0.575</v>
      </c>
      <c r="I60" s="42">
        <f t="shared" si="11"/>
        <v>0.5833333333333333</v>
      </c>
      <c r="J60" s="42">
        <f t="shared" si="12"/>
        <v>0.592948717948718</v>
      </c>
      <c r="K60" s="42">
        <f t="shared" si="13"/>
        <v>0.6041666666666666</v>
      </c>
      <c r="L60" s="66">
        <f t="shared" si="14"/>
        <v>42</v>
      </c>
      <c r="M60" s="4"/>
    </row>
    <row r="61" spans="1:13" ht="13.5" customHeight="1">
      <c r="A61" s="35">
        <v>7.5</v>
      </c>
      <c r="B61" s="40">
        <f t="shared" si="7"/>
        <v>34</v>
      </c>
      <c r="C61" s="40">
        <f t="shared" si="8"/>
        <v>155.5</v>
      </c>
      <c r="D61" s="43" t="s">
        <v>219</v>
      </c>
      <c r="E61" s="36" t="s">
        <v>78</v>
      </c>
      <c r="F61" s="36"/>
      <c r="G61" s="42">
        <f t="shared" si="9"/>
        <v>0.5872395833333333</v>
      </c>
      <c r="H61" s="42">
        <f t="shared" si="10"/>
        <v>0.5958333333333333</v>
      </c>
      <c r="I61" s="42">
        <f t="shared" si="11"/>
        <v>0.6056547619047619</v>
      </c>
      <c r="J61" s="42">
        <f t="shared" si="12"/>
        <v>0.6169871794871795</v>
      </c>
      <c r="K61" s="42">
        <f t="shared" si="13"/>
        <v>0.6302083333333333</v>
      </c>
      <c r="L61" s="66">
        <f t="shared" si="14"/>
        <v>49.5</v>
      </c>
      <c r="M61" s="89"/>
    </row>
    <row r="62" spans="1:13" ht="13.5" customHeight="1">
      <c r="A62" s="35">
        <v>4.5</v>
      </c>
      <c r="B62" s="40">
        <f t="shared" si="7"/>
        <v>29.5</v>
      </c>
      <c r="C62" s="40">
        <f t="shared" si="8"/>
        <v>160</v>
      </c>
      <c r="D62" s="43" t="s">
        <v>220</v>
      </c>
      <c r="E62" s="36" t="s">
        <v>221</v>
      </c>
      <c r="F62" s="36"/>
      <c r="G62" s="42">
        <f t="shared" si="9"/>
        <v>0.5989583333333333</v>
      </c>
      <c r="H62" s="42">
        <f t="shared" si="10"/>
        <v>0.6083333333333333</v>
      </c>
      <c r="I62" s="42">
        <f t="shared" si="11"/>
        <v>0.6190476190476191</v>
      </c>
      <c r="J62" s="42">
        <f t="shared" si="12"/>
        <v>0.6314102564102564</v>
      </c>
      <c r="K62" s="42">
        <f t="shared" si="13"/>
        <v>0.6458333333333333</v>
      </c>
      <c r="L62" s="66">
        <f t="shared" si="14"/>
        <v>54</v>
      </c>
      <c r="M62" s="89"/>
    </row>
    <row r="63" spans="1:13" ht="13.5" customHeight="1">
      <c r="A63" s="35">
        <v>1.5</v>
      </c>
      <c r="B63" s="40">
        <f t="shared" si="7"/>
        <v>28</v>
      </c>
      <c r="C63" s="40">
        <f t="shared" si="8"/>
        <v>161.5</v>
      </c>
      <c r="D63" s="44" t="s">
        <v>222</v>
      </c>
      <c r="E63" s="36" t="s">
        <v>221</v>
      </c>
      <c r="F63" s="36"/>
      <c r="G63" s="42">
        <f t="shared" si="9"/>
        <v>0.6028645833333333</v>
      </c>
      <c r="H63" s="42">
        <f t="shared" si="10"/>
        <v>0.6124999999999999</v>
      </c>
      <c r="I63" s="42">
        <f t="shared" si="11"/>
        <v>0.6235119047619048</v>
      </c>
      <c r="J63" s="42">
        <f t="shared" si="12"/>
        <v>0.6362179487179487</v>
      </c>
      <c r="K63" s="42">
        <f t="shared" si="13"/>
        <v>0.6510416666666666</v>
      </c>
      <c r="L63" s="66">
        <f t="shared" si="14"/>
        <v>55.5</v>
      </c>
      <c r="M63" s="89"/>
    </row>
    <row r="64" spans="1:13" ht="13.5" customHeight="1">
      <c r="A64" s="35">
        <v>8</v>
      </c>
      <c r="B64" s="40">
        <f t="shared" si="7"/>
        <v>20</v>
      </c>
      <c r="C64" s="40">
        <f t="shared" si="8"/>
        <v>169.5</v>
      </c>
      <c r="D64" s="44" t="s">
        <v>223</v>
      </c>
      <c r="E64" s="36" t="s">
        <v>221</v>
      </c>
      <c r="F64" s="36">
        <v>87</v>
      </c>
      <c r="G64" s="42">
        <f t="shared" si="9"/>
        <v>0.6236979166666666</v>
      </c>
      <c r="H64" s="42">
        <f t="shared" si="10"/>
        <v>0.6347222222222222</v>
      </c>
      <c r="I64" s="42">
        <f t="shared" si="11"/>
        <v>0.6473214285714286</v>
      </c>
      <c r="J64" s="42">
        <f t="shared" si="12"/>
        <v>0.6618589743589743</v>
      </c>
      <c r="K64" s="42">
        <f t="shared" si="13"/>
        <v>0.6788194444444444</v>
      </c>
      <c r="L64" s="66">
        <f t="shared" si="14"/>
        <v>63.5</v>
      </c>
      <c r="M64" s="89"/>
    </row>
    <row r="65" spans="1:13" ht="13.5" customHeight="1">
      <c r="A65" s="35">
        <v>2</v>
      </c>
      <c r="B65" s="40">
        <f t="shared" si="7"/>
        <v>18</v>
      </c>
      <c r="C65" s="40">
        <f t="shared" si="8"/>
        <v>171.5</v>
      </c>
      <c r="D65" s="43" t="s">
        <v>224</v>
      </c>
      <c r="E65" s="36" t="s">
        <v>221</v>
      </c>
      <c r="F65" s="45"/>
      <c r="G65" s="42">
        <f t="shared" si="9"/>
        <v>0.62890625</v>
      </c>
      <c r="H65" s="42">
        <f t="shared" si="10"/>
        <v>0.6402777777777777</v>
      </c>
      <c r="I65" s="42">
        <f t="shared" si="11"/>
        <v>0.6532738095238095</v>
      </c>
      <c r="J65" s="42">
        <f t="shared" si="12"/>
        <v>0.6682692307692307</v>
      </c>
      <c r="K65" s="42">
        <f t="shared" si="13"/>
        <v>0.6857638888888888</v>
      </c>
      <c r="L65" s="66">
        <f t="shared" si="14"/>
        <v>65.5</v>
      </c>
      <c r="M65" s="89"/>
    </row>
    <row r="66" spans="1:13" ht="13.5" customHeight="1">
      <c r="A66" s="35">
        <v>7</v>
      </c>
      <c r="B66" s="40">
        <f t="shared" si="7"/>
        <v>11</v>
      </c>
      <c r="C66" s="40">
        <f t="shared" si="8"/>
        <v>178.5</v>
      </c>
      <c r="D66" s="44" t="s">
        <v>225</v>
      </c>
      <c r="E66" s="36" t="s">
        <v>221</v>
      </c>
      <c r="F66" s="36"/>
      <c r="G66" s="42">
        <f t="shared" si="9"/>
        <v>0.6471354166666666</v>
      </c>
      <c r="H66" s="42">
        <f t="shared" si="10"/>
        <v>0.6597222222222222</v>
      </c>
      <c r="I66" s="42">
        <f t="shared" si="11"/>
        <v>0.6741071428571428</v>
      </c>
      <c r="J66" s="42">
        <f t="shared" si="12"/>
        <v>0.6907051282051282</v>
      </c>
      <c r="K66" s="42">
        <f t="shared" si="13"/>
        <v>0.7100694444444444</v>
      </c>
      <c r="L66" s="66">
        <f t="shared" si="14"/>
        <v>72.5</v>
      </c>
      <c r="M66" s="89"/>
    </row>
    <row r="67" spans="1:13" s="52" customFormat="1" ht="13.5" customHeight="1">
      <c r="A67" s="67">
        <v>1</v>
      </c>
      <c r="B67" s="47">
        <f t="shared" si="7"/>
        <v>10</v>
      </c>
      <c r="C67" s="47">
        <f t="shared" si="8"/>
        <v>179.5</v>
      </c>
      <c r="D67" s="94" t="s">
        <v>226</v>
      </c>
      <c r="E67" s="49" t="s">
        <v>221</v>
      </c>
      <c r="F67" s="49"/>
      <c r="G67" s="42">
        <f t="shared" si="9"/>
        <v>0.6497395833333333</v>
      </c>
      <c r="H67" s="42">
        <f t="shared" si="10"/>
        <v>0.6625</v>
      </c>
      <c r="I67" s="42">
        <f t="shared" si="11"/>
        <v>0.6770833333333333</v>
      </c>
      <c r="J67" s="42">
        <f t="shared" si="12"/>
        <v>0.6939102564102564</v>
      </c>
      <c r="K67" s="42">
        <f t="shared" si="13"/>
        <v>0.7135416666666666</v>
      </c>
      <c r="L67" s="66">
        <f t="shared" si="14"/>
        <v>73.5</v>
      </c>
      <c r="M67" s="93"/>
    </row>
    <row r="68" spans="1:13" ht="12.75" customHeight="1" hidden="1">
      <c r="A68" s="35"/>
      <c r="B68" s="40">
        <f t="shared" si="7"/>
        <v>10</v>
      </c>
      <c r="C68" s="40">
        <f t="shared" si="8"/>
        <v>179.5</v>
      </c>
      <c r="D68" s="28"/>
      <c r="E68" s="29"/>
      <c r="F68" s="29"/>
      <c r="G68" s="42">
        <f t="shared" si="9"/>
        <v>0.6497395833333333</v>
      </c>
      <c r="H68" s="42">
        <f t="shared" si="10"/>
        <v>0.6625</v>
      </c>
      <c r="I68" s="42">
        <f t="shared" si="11"/>
        <v>0.6770833333333333</v>
      </c>
      <c r="J68" s="42">
        <f t="shared" si="12"/>
        <v>0.6939102564102564</v>
      </c>
      <c r="K68" s="42">
        <f t="shared" si="13"/>
        <v>0.7135416666666666</v>
      </c>
      <c r="L68" s="66">
        <f t="shared" si="14"/>
        <v>73.5</v>
      </c>
      <c r="M68" s="89"/>
    </row>
    <row r="69" spans="1:13" ht="12.75" customHeight="1" hidden="1">
      <c r="A69" s="35"/>
      <c r="B69" s="40">
        <f t="shared" si="7"/>
        <v>10</v>
      </c>
      <c r="C69" s="40">
        <f t="shared" si="8"/>
        <v>179.5</v>
      </c>
      <c r="D69" s="28"/>
      <c r="E69" s="88"/>
      <c r="F69" s="88"/>
      <c r="G69" s="42">
        <f t="shared" si="9"/>
        <v>0.6497395833333333</v>
      </c>
      <c r="H69" s="42">
        <f t="shared" si="10"/>
        <v>0.6625</v>
      </c>
      <c r="I69" s="42">
        <f t="shared" si="11"/>
        <v>0.6770833333333333</v>
      </c>
      <c r="J69" s="42">
        <f t="shared" si="12"/>
        <v>0.6939102564102564</v>
      </c>
      <c r="K69" s="42">
        <f t="shared" si="13"/>
        <v>0.7135416666666666</v>
      </c>
      <c r="L69" s="66">
        <f t="shared" si="14"/>
        <v>73.5</v>
      </c>
      <c r="M69" s="89"/>
    </row>
    <row r="70" spans="1:13" ht="12.75" customHeight="1" hidden="1">
      <c r="A70" s="35"/>
      <c r="B70" s="40">
        <f t="shared" si="7"/>
        <v>10</v>
      </c>
      <c r="C70" s="40">
        <f t="shared" si="8"/>
        <v>179.5</v>
      </c>
      <c r="D70" s="43"/>
      <c r="E70" s="45"/>
      <c r="F70" s="45"/>
      <c r="G70" s="42">
        <f t="shared" si="9"/>
        <v>0.6497395833333333</v>
      </c>
      <c r="H70" s="42">
        <f t="shared" si="10"/>
        <v>0.6625</v>
      </c>
      <c r="I70" s="42">
        <f t="shared" si="11"/>
        <v>0.6770833333333333</v>
      </c>
      <c r="J70" s="42">
        <f t="shared" si="12"/>
        <v>0.6939102564102564</v>
      </c>
      <c r="K70" s="42">
        <f t="shared" si="13"/>
        <v>0.7135416666666666</v>
      </c>
      <c r="L70" s="66">
        <f t="shared" si="14"/>
        <v>73.5</v>
      </c>
      <c r="M70" s="89"/>
    </row>
    <row r="71" spans="1:13" ht="12.75" customHeight="1" hidden="1">
      <c r="A71" s="35"/>
      <c r="B71" s="40">
        <f>B70-A71</f>
        <v>10</v>
      </c>
      <c r="C71" s="40">
        <f>C70+A71</f>
        <v>179.5</v>
      </c>
      <c r="D71" s="43"/>
      <c r="E71" s="45"/>
      <c r="F71" s="45"/>
      <c r="G71" s="42">
        <f t="shared" si="9"/>
        <v>0.6497395833333333</v>
      </c>
      <c r="H71" s="42">
        <f t="shared" si="10"/>
        <v>0.6625</v>
      </c>
      <c r="I71" s="42">
        <f t="shared" si="11"/>
        <v>0.6770833333333333</v>
      </c>
      <c r="J71" s="42">
        <f t="shared" si="12"/>
        <v>0.6939102564102564</v>
      </c>
      <c r="K71" s="42">
        <f t="shared" si="13"/>
        <v>0.7135416666666666</v>
      </c>
      <c r="L71" s="66">
        <f t="shared" si="14"/>
        <v>73.5</v>
      </c>
      <c r="M71" s="89"/>
    </row>
    <row r="72" spans="1:13" ht="12.75" customHeight="1" hidden="1">
      <c r="A72" s="35"/>
      <c r="B72" s="40">
        <f>B71-A72</f>
        <v>10</v>
      </c>
      <c r="C72" s="40">
        <f>C71+A72</f>
        <v>179.5</v>
      </c>
      <c r="D72" s="43"/>
      <c r="E72" s="45"/>
      <c r="F72" s="45"/>
      <c r="G72" s="42">
        <f t="shared" si="9"/>
        <v>0.6497395833333333</v>
      </c>
      <c r="H72" s="42">
        <f t="shared" si="10"/>
        <v>0.6625</v>
      </c>
      <c r="I72" s="42">
        <f t="shared" si="11"/>
        <v>0.6770833333333333</v>
      </c>
      <c r="J72" s="42">
        <f t="shared" si="12"/>
        <v>0.6939102564102564</v>
      </c>
      <c r="K72" s="42">
        <f t="shared" si="13"/>
        <v>0.7135416666666666</v>
      </c>
      <c r="L72" s="66">
        <f t="shared" si="14"/>
        <v>73.5</v>
      </c>
      <c r="M72" s="89"/>
    </row>
    <row r="73" spans="1:13" ht="12.75" customHeight="1" hidden="1">
      <c r="A73" s="35"/>
      <c r="B73" s="40">
        <f>B72-A73</f>
        <v>10</v>
      </c>
      <c r="C73" s="40">
        <f>C72+A73</f>
        <v>179.5</v>
      </c>
      <c r="D73" s="43"/>
      <c r="E73" s="45"/>
      <c r="F73" s="45"/>
      <c r="G73" s="42">
        <f t="shared" si="9"/>
        <v>0.6497395833333333</v>
      </c>
      <c r="H73" s="42">
        <f t="shared" si="10"/>
        <v>0.6625</v>
      </c>
      <c r="I73" s="42">
        <f t="shared" si="11"/>
        <v>0.6770833333333333</v>
      </c>
      <c r="J73" s="42">
        <f t="shared" si="12"/>
        <v>0.6939102564102564</v>
      </c>
      <c r="K73" s="42">
        <f t="shared" si="13"/>
        <v>0.7135416666666666</v>
      </c>
      <c r="L73" s="66">
        <f t="shared" si="14"/>
        <v>73.5</v>
      </c>
      <c r="M73" s="89"/>
    </row>
    <row r="74" spans="1:13" ht="12.75" customHeight="1" hidden="1">
      <c r="A74" s="35"/>
      <c r="B74" s="40">
        <f t="shared" si="7"/>
        <v>10</v>
      </c>
      <c r="C74" s="40">
        <f t="shared" si="8"/>
        <v>179.5</v>
      </c>
      <c r="D74" s="43"/>
      <c r="E74" s="45"/>
      <c r="F74" s="45"/>
      <c r="G74" s="42">
        <f t="shared" si="9"/>
        <v>0.6497395833333333</v>
      </c>
      <c r="H74" s="42">
        <f t="shared" si="10"/>
        <v>0.6625</v>
      </c>
      <c r="I74" s="42">
        <f t="shared" si="11"/>
        <v>0.6770833333333333</v>
      </c>
      <c r="J74" s="42">
        <f t="shared" si="12"/>
        <v>0.6939102564102564</v>
      </c>
      <c r="K74" s="42">
        <f t="shared" si="13"/>
        <v>0.7135416666666666</v>
      </c>
      <c r="L74" s="66">
        <f t="shared" si="14"/>
        <v>73.5</v>
      </c>
      <c r="M74" s="89"/>
    </row>
    <row r="75" spans="1:13" ht="12.75" customHeight="1" hidden="1">
      <c r="A75" s="35"/>
      <c r="B75" s="40">
        <f t="shared" si="7"/>
        <v>10</v>
      </c>
      <c r="C75" s="40">
        <f t="shared" si="8"/>
        <v>179.5</v>
      </c>
      <c r="D75" s="43"/>
      <c r="E75" s="45"/>
      <c r="F75" s="45"/>
      <c r="G75" s="42">
        <f t="shared" si="9"/>
        <v>0.6497395833333333</v>
      </c>
      <c r="H75" s="42">
        <f t="shared" si="10"/>
        <v>0.6625</v>
      </c>
      <c r="I75" s="42">
        <f t="shared" si="11"/>
        <v>0.6770833333333333</v>
      </c>
      <c r="J75" s="42">
        <f t="shared" si="12"/>
        <v>0.6939102564102564</v>
      </c>
      <c r="K75" s="42">
        <f t="shared" si="13"/>
        <v>0.7135416666666666</v>
      </c>
      <c r="L75" s="66">
        <f t="shared" si="14"/>
        <v>73.5</v>
      </c>
      <c r="M75" s="89"/>
    </row>
    <row r="76" spans="1:13" ht="12.75" customHeight="1" hidden="1">
      <c r="A76" s="35"/>
      <c r="B76" s="40">
        <f t="shared" si="7"/>
        <v>10</v>
      </c>
      <c r="C76" s="40">
        <f t="shared" si="8"/>
        <v>179.5</v>
      </c>
      <c r="D76" s="43"/>
      <c r="E76" s="45"/>
      <c r="F76" s="45"/>
      <c r="G76" s="42">
        <f t="shared" si="9"/>
        <v>0.6497395833333333</v>
      </c>
      <c r="H76" s="42">
        <f t="shared" si="10"/>
        <v>0.6625</v>
      </c>
      <c r="I76" s="42">
        <f t="shared" si="11"/>
        <v>0.6770833333333333</v>
      </c>
      <c r="J76" s="42">
        <f t="shared" si="12"/>
        <v>0.6939102564102564</v>
      </c>
      <c r="K76" s="42">
        <f t="shared" si="13"/>
        <v>0.7135416666666666</v>
      </c>
      <c r="L76" s="66">
        <f t="shared" si="14"/>
        <v>73.5</v>
      </c>
      <c r="M76" s="89"/>
    </row>
    <row r="77" spans="1:13" ht="12.75" customHeight="1" hidden="1">
      <c r="A77" s="35"/>
      <c r="B77" s="40">
        <f t="shared" si="7"/>
        <v>10</v>
      </c>
      <c r="C77" s="40">
        <f t="shared" si="8"/>
        <v>179.5</v>
      </c>
      <c r="D77" s="43"/>
      <c r="E77" s="45"/>
      <c r="F77" s="45"/>
      <c r="G77" s="42">
        <f t="shared" si="9"/>
        <v>0.6497395833333333</v>
      </c>
      <c r="H77" s="42">
        <f t="shared" si="10"/>
        <v>0.6625</v>
      </c>
      <c r="I77" s="42">
        <f t="shared" si="11"/>
        <v>0.6770833333333333</v>
      </c>
      <c r="J77" s="42">
        <f t="shared" si="12"/>
        <v>0.6939102564102564</v>
      </c>
      <c r="K77" s="42">
        <f t="shared" si="13"/>
        <v>0.7135416666666666</v>
      </c>
      <c r="L77" s="66">
        <f t="shared" si="14"/>
        <v>73.5</v>
      </c>
      <c r="M77" s="89"/>
    </row>
    <row r="78" spans="1:13" ht="12.75" customHeight="1" hidden="1">
      <c r="A78" s="35"/>
      <c r="B78" s="40">
        <f t="shared" si="7"/>
        <v>10</v>
      </c>
      <c r="C78" s="40">
        <f t="shared" si="8"/>
        <v>179.5</v>
      </c>
      <c r="D78" s="28"/>
      <c r="E78" s="45"/>
      <c r="F78" s="45"/>
      <c r="G78" s="42">
        <f t="shared" si="9"/>
        <v>0.6497395833333333</v>
      </c>
      <c r="H78" s="42">
        <f t="shared" si="10"/>
        <v>0.6625</v>
      </c>
      <c r="I78" s="42">
        <f t="shared" si="11"/>
        <v>0.6770833333333333</v>
      </c>
      <c r="J78" s="42">
        <f t="shared" si="12"/>
        <v>0.6939102564102564</v>
      </c>
      <c r="K78" s="42">
        <f t="shared" si="13"/>
        <v>0.7135416666666666</v>
      </c>
      <c r="L78" s="66">
        <f t="shared" si="14"/>
        <v>73.5</v>
      </c>
      <c r="M78" s="89"/>
    </row>
    <row r="79" spans="1:12" ht="12.75" customHeight="1" hidden="1">
      <c r="A79" s="35"/>
      <c r="B79" s="40">
        <f t="shared" si="7"/>
        <v>10</v>
      </c>
      <c r="C79" s="40">
        <f t="shared" si="8"/>
        <v>179.5</v>
      </c>
      <c r="D79" s="43"/>
      <c r="E79" s="45"/>
      <c r="F79" s="45"/>
      <c r="G79" s="42">
        <f t="shared" si="9"/>
        <v>0.6497395833333333</v>
      </c>
      <c r="H79" s="42">
        <f t="shared" si="10"/>
        <v>0.6625</v>
      </c>
      <c r="I79" s="42">
        <f t="shared" si="11"/>
        <v>0.6770833333333333</v>
      </c>
      <c r="J79" s="42">
        <f t="shared" si="12"/>
        <v>0.6939102564102564</v>
      </c>
      <c r="K79" s="42">
        <f t="shared" si="13"/>
        <v>0.7135416666666666</v>
      </c>
      <c r="L79" s="66">
        <f t="shared" si="14"/>
        <v>73.5</v>
      </c>
    </row>
    <row r="80" spans="1:13" ht="13.5" customHeight="1">
      <c r="A80" s="35">
        <v>10</v>
      </c>
      <c r="B80" s="40">
        <f t="shared" si="7"/>
        <v>0</v>
      </c>
      <c r="C80" s="40">
        <f t="shared" si="8"/>
        <v>189.5</v>
      </c>
      <c r="D80" s="37" t="s">
        <v>227</v>
      </c>
      <c r="E80" s="36"/>
      <c r="F80" s="36">
        <v>55</v>
      </c>
      <c r="G80" s="42">
        <f t="shared" si="9"/>
        <v>0.67578125</v>
      </c>
      <c r="H80" s="42">
        <f t="shared" si="10"/>
        <v>0.6902777777777778</v>
      </c>
      <c r="I80" s="42">
        <f t="shared" si="11"/>
        <v>0.706845238095238</v>
      </c>
      <c r="J80" s="42">
        <f t="shared" si="12"/>
        <v>0.7259615384615384</v>
      </c>
      <c r="K80" s="42">
        <f t="shared" si="13"/>
        <v>0.7482638888888888</v>
      </c>
      <c r="L80" s="66">
        <f t="shared" si="14"/>
        <v>83.5</v>
      </c>
      <c r="M80" s="3" t="s">
        <v>228</v>
      </c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8" r:id="rId2"/>
  <headerFooter alignWithMargins="0">
    <oddFooter>&amp;L&amp;F   &amp;D  &amp;T&amp;C&amp;"Arial,Gras"&amp;12Itinéraire provisoire&amp;R&amp;8Les communes en lettres majuscules sont des
 chefs-lieuxde cantons, sous-réfectures ou préfectures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8" sqref="A18:IV18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229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2" t="s">
        <v>230</v>
      </c>
      <c r="M4" s="2" t="s">
        <v>231</v>
      </c>
    </row>
    <row r="5" spans="1:14" ht="13.5" customHeight="1">
      <c r="A5" s="16"/>
      <c r="B5" s="6"/>
      <c r="C5" s="18"/>
      <c r="D5" s="328" t="s">
        <v>232</v>
      </c>
      <c r="E5" s="328"/>
      <c r="F5" s="328"/>
      <c r="G5" s="328"/>
      <c r="H5" s="16">
        <v>190</v>
      </c>
      <c r="I5" s="6" t="s">
        <v>7</v>
      </c>
      <c r="J5" s="6"/>
      <c r="K5" s="6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22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0.4895833333333333</v>
      </c>
      <c r="M6" s="19">
        <v>0.4895833333333333</v>
      </c>
      <c r="N6" s="15" t="s">
        <v>13</v>
      </c>
    </row>
    <row r="7" spans="1:12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</row>
    <row r="8" spans="1:12" ht="13.5" customHeight="1">
      <c r="A8" s="30"/>
      <c r="B8" s="23"/>
      <c r="C8" s="23"/>
      <c r="D8" s="32" t="s">
        <v>213</v>
      </c>
      <c r="E8" s="31"/>
      <c r="F8" s="31"/>
      <c r="G8" s="23"/>
      <c r="H8" s="33"/>
      <c r="I8" s="33"/>
      <c r="J8" s="33"/>
      <c r="K8" s="33"/>
      <c r="L8" s="34"/>
    </row>
    <row r="9" spans="1:15" ht="13.5" customHeight="1">
      <c r="A9" s="35">
        <v>0</v>
      </c>
      <c r="B9" s="40">
        <f>H5</f>
        <v>190</v>
      </c>
      <c r="C9" s="40">
        <f aca="true" t="shared" si="0" ref="C9:C16">C8+A9</f>
        <v>0</v>
      </c>
      <c r="D9" s="37" t="s">
        <v>227</v>
      </c>
      <c r="E9" s="36" t="s">
        <v>221</v>
      </c>
      <c r="F9" s="36">
        <v>72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$M$5</f>
        <v>0.125</v>
      </c>
      <c r="K9" s="38">
        <f>$M$5</f>
        <v>0.125</v>
      </c>
      <c r="L9" s="39"/>
      <c r="N9" s="4"/>
      <c r="O9" s="4"/>
    </row>
    <row r="10" spans="1:15" ht="13.5" customHeight="1">
      <c r="A10" s="35">
        <v>0.5</v>
      </c>
      <c r="B10" s="40">
        <f aca="true" t="shared" si="1" ref="B10:B16">B9-A10</f>
        <v>189.5</v>
      </c>
      <c r="C10" s="40">
        <f t="shared" si="0"/>
        <v>0.5</v>
      </c>
      <c r="D10" s="44" t="s">
        <v>233</v>
      </c>
      <c r="E10" s="36" t="s">
        <v>221</v>
      </c>
      <c r="F10" s="36"/>
      <c r="G10" s="42">
        <f>SUM($G$9+$O$3*C10)</f>
        <v>0.12630208333333334</v>
      </c>
      <c r="H10" s="42">
        <f>SUM($H$9+$P$3*C10)</f>
        <v>0.12638888888888888</v>
      </c>
      <c r="I10" s="42">
        <f>SUM($I$9+$Q$3*C10)</f>
        <v>0.12648809523809523</v>
      </c>
      <c r="J10" s="42">
        <f>SUM($J$9+$R$3*C10)</f>
        <v>0.1266025641025641</v>
      </c>
      <c r="K10" s="42">
        <f>SUM($K$9+$S$3*C10)</f>
        <v>0.1267361111111111</v>
      </c>
      <c r="L10" s="39"/>
      <c r="N10" s="4"/>
      <c r="O10" s="4"/>
    </row>
    <row r="11" spans="1:15" ht="13.5" customHeight="1">
      <c r="A11" s="35">
        <v>1</v>
      </c>
      <c r="B11" s="40">
        <f t="shared" si="1"/>
        <v>188.5</v>
      </c>
      <c r="C11" s="40">
        <f t="shared" si="0"/>
        <v>1.5</v>
      </c>
      <c r="D11" s="43" t="s">
        <v>234</v>
      </c>
      <c r="E11" s="36" t="s">
        <v>235</v>
      </c>
      <c r="F11" s="36"/>
      <c r="G11" s="42">
        <f>SUM($G$9+$O$3*C11)</f>
        <v>0.12890625</v>
      </c>
      <c r="H11" s="42">
        <f>SUM($H$9+$P$3*C11)</f>
        <v>0.12916666666666665</v>
      </c>
      <c r="I11" s="42">
        <f>SUM($I$9+$Q$3*C11)</f>
        <v>0.12946428571428573</v>
      </c>
      <c r="J11" s="42">
        <f>SUM($J$9+$R$3*C11)</f>
        <v>0.12980769230769232</v>
      </c>
      <c r="K11" s="42">
        <f>SUM($K$9+$S$3*C11)</f>
        <v>0.13020833333333334</v>
      </c>
      <c r="L11" s="39"/>
      <c r="N11" s="4"/>
      <c r="O11" s="4"/>
    </row>
    <row r="12" spans="1:15" ht="13.5" customHeight="1">
      <c r="A12" s="35">
        <v>6</v>
      </c>
      <c r="B12" s="40">
        <f t="shared" si="1"/>
        <v>182.5</v>
      </c>
      <c r="C12" s="40">
        <f t="shared" si="0"/>
        <v>7.5</v>
      </c>
      <c r="D12" s="44" t="s">
        <v>236</v>
      </c>
      <c r="E12" s="36" t="s">
        <v>235</v>
      </c>
      <c r="F12" s="36"/>
      <c r="G12" s="42">
        <f>SUM($G$9+$O$3*C12)</f>
        <v>0.14453125</v>
      </c>
      <c r="H12" s="42">
        <f>SUM($H$9+$P$3*C12)</f>
        <v>0.14583333333333334</v>
      </c>
      <c r="I12" s="42">
        <f>SUM($I$9+$Q$3*C12)</f>
        <v>0.14732142857142858</v>
      </c>
      <c r="J12" s="42">
        <f>SUM($J$9+$R$3*C12)</f>
        <v>0.14903846153846154</v>
      </c>
      <c r="K12" s="42">
        <f>SUM($K$9+$S$3*C12)</f>
        <v>0.15104166666666666</v>
      </c>
      <c r="L12" s="39"/>
      <c r="N12" s="4"/>
      <c r="O12" s="4"/>
    </row>
    <row r="13" spans="1:15" ht="13.5" customHeight="1">
      <c r="A13" s="35">
        <v>3</v>
      </c>
      <c r="B13" s="40">
        <f t="shared" si="1"/>
        <v>179.5</v>
      </c>
      <c r="C13" s="40">
        <f t="shared" si="0"/>
        <v>10.5</v>
      </c>
      <c r="D13" s="44" t="s">
        <v>237</v>
      </c>
      <c r="E13" s="36" t="s">
        <v>235</v>
      </c>
      <c r="F13" s="36"/>
      <c r="G13" s="42">
        <f>SUM($G$9+$O$3*C13)</f>
        <v>0.15234375</v>
      </c>
      <c r="H13" s="42">
        <f>SUM($H$9+$P$3*C13)</f>
        <v>0.15416666666666667</v>
      </c>
      <c r="I13" s="42">
        <f>SUM($I$9+$Q$3*C13)</f>
        <v>0.15625</v>
      </c>
      <c r="J13" s="42">
        <f>SUM($J$9+$R$3*C13)</f>
        <v>0.15865384615384615</v>
      </c>
      <c r="K13" s="42">
        <f>SUM($K$9+$S$3*C13)</f>
        <v>0.16145833333333331</v>
      </c>
      <c r="L13" s="39"/>
      <c r="N13" s="4"/>
      <c r="O13" s="4"/>
    </row>
    <row r="14" spans="1:15" ht="13.5" customHeight="1">
      <c r="A14" s="35">
        <v>5.5</v>
      </c>
      <c r="B14" s="40">
        <f t="shared" si="1"/>
        <v>174</v>
      </c>
      <c r="C14" s="40">
        <f t="shared" si="0"/>
        <v>16</v>
      </c>
      <c r="D14" s="44" t="s">
        <v>238</v>
      </c>
      <c r="E14" s="36" t="s">
        <v>239</v>
      </c>
      <c r="F14" s="36"/>
      <c r="G14" s="42">
        <f>SUM($G$9+$O$3*C14)</f>
        <v>0.16666666666666666</v>
      </c>
      <c r="H14" s="42">
        <f>SUM($H$9+$P$3*C14)</f>
        <v>0.16944444444444445</v>
      </c>
      <c r="I14" s="42">
        <f>SUM($I$9+$Q$3*C14)</f>
        <v>0.17261904761904762</v>
      </c>
      <c r="J14" s="42">
        <f>SUM($J$9+$R$3*C14)</f>
        <v>0.17628205128205127</v>
      </c>
      <c r="K14" s="42">
        <f>SUM($K$9+$S$3*C14)</f>
        <v>0.18055555555555555</v>
      </c>
      <c r="L14" s="39"/>
      <c r="N14" s="4"/>
      <c r="O14" s="4"/>
    </row>
    <row r="15" spans="1:15" ht="13.5" customHeight="1">
      <c r="A15" s="35">
        <v>7.5</v>
      </c>
      <c r="B15" s="40">
        <f t="shared" si="1"/>
        <v>166.5</v>
      </c>
      <c r="C15" s="40">
        <f t="shared" si="0"/>
        <v>23.5</v>
      </c>
      <c r="D15" s="44" t="s">
        <v>240</v>
      </c>
      <c r="E15" s="36" t="s">
        <v>239</v>
      </c>
      <c r="F15" s="36"/>
      <c r="G15" s="42">
        <f aca="true" t="shared" si="2" ref="G15:G38">SUM($G$9+$O$3*C15)</f>
        <v>0.18619791666666666</v>
      </c>
      <c r="H15" s="42">
        <f aca="true" t="shared" si="3" ref="H15:H38">SUM($H$9+$P$3*C15)</f>
        <v>0.19027777777777777</v>
      </c>
      <c r="I15" s="42">
        <f aca="true" t="shared" si="4" ref="I15:I38">SUM($I$9+$Q$3*C15)</f>
        <v>0.1949404761904762</v>
      </c>
      <c r="J15" s="42">
        <f aca="true" t="shared" si="5" ref="J15:J38">SUM($J$9+$R$3*C15)</f>
        <v>0.20032051282051283</v>
      </c>
      <c r="K15" s="42">
        <f aca="true" t="shared" si="6" ref="K15:K38">SUM($K$9+$S$3*C15)</f>
        <v>0.2065972222222222</v>
      </c>
      <c r="L15" s="39"/>
      <c r="N15" s="4"/>
      <c r="O15" s="4"/>
    </row>
    <row r="16" spans="1:15" ht="13.5" customHeight="1">
      <c r="A16" s="35">
        <v>10</v>
      </c>
      <c r="B16" s="40">
        <f t="shared" si="1"/>
        <v>156.5</v>
      </c>
      <c r="C16" s="40">
        <f t="shared" si="0"/>
        <v>33.5</v>
      </c>
      <c r="D16" s="41" t="s">
        <v>241</v>
      </c>
      <c r="E16" s="36" t="s">
        <v>239</v>
      </c>
      <c r="F16" s="36"/>
      <c r="G16" s="42">
        <f t="shared" si="2"/>
        <v>0.21223958333333331</v>
      </c>
      <c r="H16" s="42">
        <f t="shared" si="3"/>
        <v>0.21805555555555556</v>
      </c>
      <c r="I16" s="42">
        <f t="shared" si="4"/>
        <v>0.22470238095238093</v>
      </c>
      <c r="J16" s="42">
        <f t="shared" si="5"/>
        <v>0.23237179487179488</v>
      </c>
      <c r="K16" s="42">
        <f t="shared" si="6"/>
        <v>0.24131944444444442</v>
      </c>
      <c r="L16" s="39"/>
      <c r="N16" s="4"/>
      <c r="O16" s="4"/>
    </row>
    <row r="17" spans="1:15" ht="13.5" customHeight="1">
      <c r="A17" s="73">
        <v>4.5</v>
      </c>
      <c r="B17" s="40">
        <f aca="true" t="shared" si="7" ref="B17:B33">B16-A17</f>
        <v>152</v>
      </c>
      <c r="C17" s="40">
        <f aca="true" t="shared" si="8" ref="C17:C33">C16+A17</f>
        <v>38</v>
      </c>
      <c r="D17" s="44" t="s">
        <v>242</v>
      </c>
      <c r="E17" s="36" t="s">
        <v>243</v>
      </c>
      <c r="F17" s="36">
        <v>235</v>
      </c>
      <c r="G17" s="42">
        <f t="shared" si="2"/>
        <v>0.22395833333333331</v>
      </c>
      <c r="H17" s="42">
        <f t="shared" si="3"/>
        <v>0.23055555555555554</v>
      </c>
      <c r="I17" s="42">
        <f t="shared" si="4"/>
        <v>0.23809523809523808</v>
      </c>
      <c r="J17" s="42">
        <f t="shared" si="5"/>
        <v>0.2467948717948718</v>
      </c>
      <c r="K17" s="42">
        <f t="shared" si="6"/>
        <v>0.2569444444444444</v>
      </c>
      <c r="L17" s="39"/>
      <c r="N17" s="4"/>
      <c r="O17" s="4"/>
    </row>
    <row r="18" spans="1:18" ht="13.5" customHeight="1">
      <c r="A18" s="73">
        <v>13</v>
      </c>
      <c r="B18" s="40">
        <f t="shared" si="7"/>
        <v>139</v>
      </c>
      <c r="C18" s="40">
        <f t="shared" si="8"/>
        <v>51</v>
      </c>
      <c r="D18" s="74" t="s">
        <v>244</v>
      </c>
      <c r="E18" s="36" t="s">
        <v>243</v>
      </c>
      <c r="F18" s="36"/>
      <c r="G18" s="42">
        <f t="shared" si="2"/>
        <v>0.2578125</v>
      </c>
      <c r="H18" s="42">
        <f t="shared" si="3"/>
        <v>0.26666666666666666</v>
      </c>
      <c r="I18" s="42">
        <f t="shared" si="4"/>
        <v>0.2767857142857143</v>
      </c>
      <c r="J18" s="42">
        <f t="shared" si="5"/>
        <v>0.28846153846153844</v>
      </c>
      <c r="K18" s="42">
        <f t="shared" si="6"/>
        <v>0.3020833333333333</v>
      </c>
      <c r="L18" s="39"/>
      <c r="N18" s="4"/>
      <c r="O18" s="4"/>
      <c r="R18" s="4"/>
    </row>
    <row r="19" spans="1:15" ht="13.5" customHeight="1">
      <c r="A19" s="35">
        <v>4</v>
      </c>
      <c r="B19" s="40">
        <f t="shared" si="7"/>
        <v>135</v>
      </c>
      <c r="C19" s="40">
        <f t="shared" si="8"/>
        <v>55</v>
      </c>
      <c r="D19" s="44" t="s">
        <v>245</v>
      </c>
      <c r="E19" s="36" t="s">
        <v>243</v>
      </c>
      <c r="F19" s="36"/>
      <c r="G19" s="42">
        <f t="shared" si="2"/>
        <v>0.26822916666666663</v>
      </c>
      <c r="H19" s="42">
        <f t="shared" si="3"/>
        <v>0.2777777777777778</v>
      </c>
      <c r="I19" s="42">
        <f t="shared" si="4"/>
        <v>0.28869047619047616</v>
      </c>
      <c r="J19" s="42">
        <f t="shared" si="5"/>
        <v>0.30128205128205127</v>
      </c>
      <c r="K19" s="42">
        <f t="shared" si="6"/>
        <v>0.3159722222222222</v>
      </c>
      <c r="L19" s="39"/>
      <c r="N19" s="4"/>
      <c r="O19" s="4"/>
    </row>
    <row r="20" spans="1:15" ht="13.5" customHeight="1">
      <c r="A20" s="35">
        <v>3</v>
      </c>
      <c r="B20" s="40">
        <f t="shared" si="7"/>
        <v>132</v>
      </c>
      <c r="C20" s="40">
        <f t="shared" si="8"/>
        <v>58</v>
      </c>
      <c r="D20" s="299" t="s">
        <v>1096</v>
      </c>
      <c r="E20" s="36" t="s">
        <v>243</v>
      </c>
      <c r="F20" s="36"/>
      <c r="G20" s="42">
        <f t="shared" si="2"/>
        <v>0.27604166666666663</v>
      </c>
      <c r="H20" s="42">
        <f t="shared" si="3"/>
        <v>0.2861111111111111</v>
      </c>
      <c r="I20" s="42">
        <f t="shared" si="4"/>
        <v>0.2976190476190476</v>
      </c>
      <c r="J20" s="42">
        <f t="shared" si="5"/>
        <v>0.3108974358974359</v>
      </c>
      <c r="K20" s="42">
        <f t="shared" si="6"/>
        <v>0.32638888888888884</v>
      </c>
      <c r="L20" s="39"/>
      <c r="N20" s="4"/>
      <c r="O20" s="4"/>
    </row>
    <row r="21" spans="1:15" ht="13.5" customHeight="1">
      <c r="A21" s="35">
        <v>3</v>
      </c>
      <c r="B21" s="40">
        <f t="shared" si="7"/>
        <v>129</v>
      </c>
      <c r="C21" s="40">
        <f t="shared" si="8"/>
        <v>61</v>
      </c>
      <c r="D21" s="43" t="s">
        <v>246</v>
      </c>
      <c r="E21" s="36" t="s">
        <v>247</v>
      </c>
      <c r="F21" s="36">
        <v>215</v>
      </c>
      <c r="G21" s="42">
        <f t="shared" si="2"/>
        <v>0.28385416666666663</v>
      </c>
      <c r="H21" s="42">
        <f t="shared" si="3"/>
        <v>0.2944444444444444</v>
      </c>
      <c r="I21" s="42">
        <f t="shared" si="4"/>
        <v>0.30654761904761907</v>
      </c>
      <c r="J21" s="42">
        <f t="shared" si="5"/>
        <v>0.3205128205128205</v>
      </c>
      <c r="K21" s="42">
        <f t="shared" si="6"/>
        <v>0.3368055555555556</v>
      </c>
      <c r="L21" s="39"/>
      <c r="N21" s="4"/>
      <c r="O21" s="4"/>
    </row>
    <row r="22" spans="1:15" ht="13.5" customHeight="1">
      <c r="A22" s="35">
        <v>6</v>
      </c>
      <c r="B22" s="40">
        <f t="shared" si="7"/>
        <v>123</v>
      </c>
      <c r="C22" s="40">
        <f t="shared" si="8"/>
        <v>67</v>
      </c>
      <c r="D22" s="44" t="s">
        <v>248</v>
      </c>
      <c r="E22" s="36" t="s">
        <v>247</v>
      </c>
      <c r="F22" s="36"/>
      <c r="G22" s="42">
        <f t="shared" si="2"/>
        <v>0.29947916666666663</v>
      </c>
      <c r="H22" s="42">
        <f t="shared" si="3"/>
        <v>0.3111111111111111</v>
      </c>
      <c r="I22" s="42">
        <f t="shared" si="4"/>
        <v>0.32440476190476186</v>
      </c>
      <c r="J22" s="42">
        <f t="shared" si="5"/>
        <v>0.33974358974358976</v>
      </c>
      <c r="K22" s="42">
        <f t="shared" si="6"/>
        <v>0.35763888888888884</v>
      </c>
      <c r="L22" s="39"/>
      <c r="N22" s="4"/>
      <c r="O22" s="4"/>
    </row>
    <row r="23" spans="1:15" ht="13.5" customHeight="1">
      <c r="A23" s="35">
        <v>2.5</v>
      </c>
      <c r="B23" s="40">
        <f t="shared" si="7"/>
        <v>120.5</v>
      </c>
      <c r="C23" s="40">
        <f t="shared" si="8"/>
        <v>69.5</v>
      </c>
      <c r="D23" s="43" t="s">
        <v>249</v>
      </c>
      <c r="E23" s="36" t="s">
        <v>250</v>
      </c>
      <c r="F23" s="36"/>
      <c r="G23" s="42">
        <f t="shared" si="2"/>
        <v>0.3059895833333333</v>
      </c>
      <c r="H23" s="42">
        <f t="shared" si="3"/>
        <v>0.31805555555555554</v>
      </c>
      <c r="I23" s="42">
        <f t="shared" si="4"/>
        <v>0.3318452380952381</v>
      </c>
      <c r="J23" s="42">
        <f t="shared" si="5"/>
        <v>0.34775641025641024</v>
      </c>
      <c r="K23" s="42">
        <f t="shared" si="6"/>
        <v>0.3663194444444444</v>
      </c>
      <c r="L23" s="39"/>
      <c r="N23" s="4"/>
      <c r="O23" s="4"/>
    </row>
    <row r="24" spans="1:15" ht="13.5" customHeight="1">
      <c r="A24" s="35">
        <v>7</v>
      </c>
      <c r="B24" s="40">
        <f t="shared" si="7"/>
        <v>113.5</v>
      </c>
      <c r="C24" s="40">
        <f t="shared" si="8"/>
        <v>76.5</v>
      </c>
      <c r="D24" s="44" t="s">
        <v>251</v>
      </c>
      <c r="E24" s="36" t="s">
        <v>250</v>
      </c>
      <c r="F24" s="36"/>
      <c r="G24" s="42">
        <f t="shared" si="2"/>
        <v>0.32421875</v>
      </c>
      <c r="H24" s="42">
        <f t="shared" si="3"/>
        <v>0.33749999999999997</v>
      </c>
      <c r="I24" s="42">
        <f t="shared" si="4"/>
        <v>0.3526785714285714</v>
      </c>
      <c r="J24" s="42">
        <f t="shared" si="5"/>
        <v>0.3701923076923077</v>
      </c>
      <c r="K24" s="42">
        <f t="shared" si="6"/>
        <v>0.390625</v>
      </c>
      <c r="L24" s="39"/>
      <c r="N24" s="4"/>
      <c r="O24" s="4"/>
    </row>
    <row r="25" spans="1:15" ht="13.5" customHeight="1">
      <c r="A25" s="35">
        <v>3</v>
      </c>
      <c r="B25" s="40">
        <f t="shared" si="7"/>
        <v>110.5</v>
      </c>
      <c r="C25" s="40">
        <f t="shared" si="8"/>
        <v>79.5</v>
      </c>
      <c r="D25" s="43" t="s">
        <v>252</v>
      </c>
      <c r="E25" s="36" t="s">
        <v>253</v>
      </c>
      <c r="F25" s="36"/>
      <c r="G25" s="42">
        <f t="shared" si="2"/>
        <v>0.33203125</v>
      </c>
      <c r="H25" s="42">
        <f t="shared" si="3"/>
        <v>0.3458333333333333</v>
      </c>
      <c r="I25" s="42">
        <f t="shared" si="4"/>
        <v>0.36160714285714285</v>
      </c>
      <c r="J25" s="42">
        <f t="shared" si="5"/>
        <v>0.3798076923076923</v>
      </c>
      <c r="K25" s="42">
        <f t="shared" si="6"/>
        <v>0.40104166666666663</v>
      </c>
      <c r="L25" s="39"/>
      <c r="N25" s="4"/>
      <c r="O25" s="4"/>
    </row>
    <row r="26" spans="1:15" ht="13.5" customHeight="1">
      <c r="A26" s="35">
        <v>16</v>
      </c>
      <c r="B26" s="40">
        <f t="shared" si="7"/>
        <v>94.5</v>
      </c>
      <c r="C26" s="40">
        <f t="shared" si="8"/>
        <v>95.5</v>
      </c>
      <c r="D26" s="44" t="s">
        <v>254</v>
      </c>
      <c r="E26" s="36" t="s">
        <v>255</v>
      </c>
      <c r="F26" s="36"/>
      <c r="G26" s="42">
        <f t="shared" si="2"/>
        <v>0.37369791666666663</v>
      </c>
      <c r="H26" s="42">
        <f t="shared" si="3"/>
        <v>0.3902777777777777</v>
      </c>
      <c r="I26" s="42">
        <f t="shared" si="4"/>
        <v>0.40922619047619047</v>
      </c>
      <c r="J26" s="42">
        <f t="shared" si="5"/>
        <v>0.43108974358974356</v>
      </c>
      <c r="K26" s="42">
        <f t="shared" si="6"/>
        <v>0.4565972222222222</v>
      </c>
      <c r="L26" s="39"/>
      <c r="N26" s="4"/>
      <c r="O26" s="4"/>
    </row>
    <row r="27" spans="1:15" ht="13.5" customHeight="1">
      <c r="A27" s="35">
        <v>2</v>
      </c>
      <c r="B27" s="40">
        <f>B26-A27</f>
        <v>92.5</v>
      </c>
      <c r="C27" s="40">
        <f>C26+A27</f>
        <v>97.5</v>
      </c>
      <c r="D27" s="299" t="s">
        <v>1089</v>
      </c>
      <c r="E27" s="36" t="s">
        <v>257</v>
      </c>
      <c r="F27" s="36"/>
      <c r="G27" s="42">
        <f>SUM($G$9+$O$3*C27)</f>
        <v>0.37890625</v>
      </c>
      <c r="H27" s="42">
        <f>SUM($H$9+$P$3*C27)</f>
        <v>0.3958333333333333</v>
      </c>
      <c r="I27" s="42">
        <f>SUM($I$9+$Q$3*C27)</f>
        <v>0.4151785714285714</v>
      </c>
      <c r="J27" s="42">
        <f>SUM($J$9+$R$3*C27)</f>
        <v>0.4375</v>
      </c>
      <c r="K27" s="42">
        <f>SUM($K$9+$S$3*C27)</f>
        <v>0.46354166666666663</v>
      </c>
      <c r="L27" s="39"/>
      <c r="N27" s="4"/>
      <c r="O27" s="4"/>
    </row>
    <row r="28" spans="1:15" ht="13.5" customHeight="1">
      <c r="A28" s="35">
        <v>3</v>
      </c>
      <c r="B28" s="40">
        <f>B27-A28</f>
        <v>89.5</v>
      </c>
      <c r="C28" s="40">
        <f>C27+A28</f>
        <v>100.5</v>
      </c>
      <c r="D28" s="44" t="s">
        <v>256</v>
      </c>
      <c r="E28" s="36" t="s">
        <v>257</v>
      </c>
      <c r="F28" s="36"/>
      <c r="G28" s="42">
        <f>SUM($G$9+$O$3*C28)</f>
        <v>0.38671875</v>
      </c>
      <c r="H28" s="42">
        <f>SUM($H$9+$P$3*C28)</f>
        <v>0.4041666666666666</v>
      </c>
      <c r="I28" s="42">
        <f>SUM($I$9+$Q$3*C28)</f>
        <v>0.42410714285714285</v>
      </c>
      <c r="J28" s="42">
        <f>SUM($J$9+$R$3*C28)</f>
        <v>0.4471153846153846</v>
      </c>
      <c r="K28" s="42">
        <f>SUM($K$9+$S$3*C28)</f>
        <v>0.4739583333333333</v>
      </c>
      <c r="L28" s="39"/>
      <c r="N28" s="4"/>
      <c r="O28" s="4"/>
    </row>
    <row r="29" spans="1:15" ht="13.5" customHeight="1">
      <c r="A29" s="35">
        <v>3</v>
      </c>
      <c r="B29" s="40">
        <f t="shared" si="7"/>
        <v>86.5</v>
      </c>
      <c r="C29" s="40">
        <f t="shared" si="8"/>
        <v>103.5</v>
      </c>
      <c r="D29" s="44" t="s">
        <v>258</v>
      </c>
      <c r="E29" s="36" t="s">
        <v>257</v>
      </c>
      <c r="F29" s="36"/>
      <c r="G29" s="42">
        <f t="shared" si="2"/>
        <v>0.39453125</v>
      </c>
      <c r="H29" s="42">
        <f t="shared" si="3"/>
        <v>0.4125</v>
      </c>
      <c r="I29" s="42">
        <f t="shared" si="4"/>
        <v>0.43303571428571425</v>
      </c>
      <c r="J29" s="42">
        <f t="shared" si="5"/>
        <v>0.4567307692307692</v>
      </c>
      <c r="K29" s="42">
        <f t="shared" si="6"/>
        <v>0.484375</v>
      </c>
      <c r="L29" s="39"/>
      <c r="N29" s="4"/>
      <c r="O29" s="4"/>
    </row>
    <row r="30" spans="1:15" s="97" customFormat="1" ht="13.5" customHeight="1" hidden="1">
      <c r="A30" s="35"/>
      <c r="B30" s="40">
        <f t="shared" si="7"/>
        <v>86.5</v>
      </c>
      <c r="C30" s="40">
        <f t="shared" si="8"/>
        <v>103.5</v>
      </c>
      <c r="D30" s="44"/>
      <c r="E30" s="36"/>
      <c r="F30" s="36"/>
      <c r="G30" s="42">
        <f t="shared" si="2"/>
        <v>0.39453125</v>
      </c>
      <c r="H30" s="42">
        <f t="shared" si="3"/>
        <v>0.4125</v>
      </c>
      <c r="I30" s="42">
        <f t="shared" si="4"/>
        <v>0.43303571428571425</v>
      </c>
      <c r="J30" s="42">
        <f t="shared" si="5"/>
        <v>0.4567307692307692</v>
      </c>
      <c r="K30" s="42">
        <f t="shared" si="6"/>
        <v>0.484375</v>
      </c>
      <c r="L30" s="95"/>
      <c r="M30" s="96"/>
      <c r="N30" s="96"/>
      <c r="O30" s="96"/>
    </row>
    <row r="31" spans="1:15" ht="13.5" customHeight="1" hidden="1">
      <c r="A31" s="35"/>
      <c r="B31" s="40">
        <f t="shared" si="7"/>
        <v>86.5</v>
      </c>
      <c r="C31" s="40">
        <f t="shared" si="8"/>
        <v>103.5</v>
      </c>
      <c r="D31" s="28"/>
      <c r="E31" s="29"/>
      <c r="F31" s="29"/>
      <c r="G31" s="42">
        <f t="shared" si="2"/>
        <v>0.39453125</v>
      </c>
      <c r="H31" s="42">
        <f t="shared" si="3"/>
        <v>0.4125</v>
      </c>
      <c r="I31" s="42">
        <f t="shared" si="4"/>
        <v>0.43303571428571425</v>
      </c>
      <c r="J31" s="42">
        <f t="shared" si="5"/>
        <v>0.4567307692307692</v>
      </c>
      <c r="K31" s="42">
        <f t="shared" si="6"/>
        <v>0.484375</v>
      </c>
      <c r="L31" s="39"/>
      <c r="N31" s="4"/>
      <c r="O31" s="4"/>
    </row>
    <row r="32" spans="1:15" ht="13.5" customHeight="1" hidden="1">
      <c r="A32" s="35"/>
      <c r="B32" s="40">
        <f t="shared" si="7"/>
        <v>86.5</v>
      </c>
      <c r="C32" s="40">
        <f t="shared" si="8"/>
        <v>103.5</v>
      </c>
      <c r="D32" s="28"/>
      <c r="E32" s="29"/>
      <c r="F32" s="29"/>
      <c r="G32" s="42">
        <f t="shared" si="2"/>
        <v>0.39453125</v>
      </c>
      <c r="H32" s="42">
        <f t="shared" si="3"/>
        <v>0.4125</v>
      </c>
      <c r="I32" s="42">
        <f t="shared" si="4"/>
        <v>0.43303571428571425</v>
      </c>
      <c r="J32" s="42">
        <f t="shared" si="5"/>
        <v>0.4567307692307692</v>
      </c>
      <c r="K32" s="42">
        <f t="shared" si="6"/>
        <v>0.484375</v>
      </c>
      <c r="L32" s="39"/>
      <c r="N32" s="4"/>
      <c r="O32" s="4"/>
    </row>
    <row r="33" spans="1:15" ht="13.5" customHeight="1" hidden="1">
      <c r="A33" s="35"/>
      <c r="B33" s="40">
        <f t="shared" si="7"/>
        <v>86.5</v>
      </c>
      <c r="C33" s="40">
        <f t="shared" si="8"/>
        <v>103.5</v>
      </c>
      <c r="D33" s="28"/>
      <c r="E33" s="29"/>
      <c r="F33" s="29"/>
      <c r="G33" s="42">
        <f t="shared" si="2"/>
        <v>0.39453125</v>
      </c>
      <c r="H33" s="42">
        <f t="shared" si="3"/>
        <v>0.4125</v>
      </c>
      <c r="I33" s="42">
        <f t="shared" si="4"/>
        <v>0.43303571428571425</v>
      </c>
      <c r="J33" s="42">
        <f t="shared" si="5"/>
        <v>0.4567307692307692</v>
      </c>
      <c r="K33" s="42">
        <f t="shared" si="6"/>
        <v>0.484375</v>
      </c>
      <c r="L33" s="39"/>
      <c r="N33" s="4"/>
      <c r="O33" s="4"/>
    </row>
    <row r="34" spans="1:15" ht="13.5" customHeight="1" hidden="1">
      <c r="A34" s="40"/>
      <c r="B34" s="40">
        <f aca="true" t="shared" si="9" ref="B34:B50">B33-A34</f>
        <v>86.5</v>
      </c>
      <c r="C34" s="40">
        <f aca="true" t="shared" si="10" ref="C34:C50">C33+A34</f>
        <v>103.5</v>
      </c>
      <c r="D34" s="28"/>
      <c r="E34" s="29"/>
      <c r="F34" s="29"/>
      <c r="G34" s="42">
        <f t="shared" si="2"/>
        <v>0.39453125</v>
      </c>
      <c r="H34" s="42">
        <f t="shared" si="3"/>
        <v>0.4125</v>
      </c>
      <c r="I34" s="42">
        <f t="shared" si="4"/>
        <v>0.43303571428571425</v>
      </c>
      <c r="J34" s="42">
        <f t="shared" si="5"/>
        <v>0.4567307692307692</v>
      </c>
      <c r="K34" s="42">
        <f t="shared" si="6"/>
        <v>0.484375</v>
      </c>
      <c r="L34" s="39"/>
      <c r="N34" s="4"/>
      <c r="O34" s="4"/>
    </row>
    <row r="35" spans="1:15" ht="13.5" customHeight="1" hidden="1">
      <c r="A35" s="40"/>
      <c r="B35" s="40">
        <f t="shared" si="9"/>
        <v>86.5</v>
      </c>
      <c r="C35" s="40">
        <f t="shared" si="10"/>
        <v>103.5</v>
      </c>
      <c r="D35" s="28"/>
      <c r="E35" s="29"/>
      <c r="F35" s="29"/>
      <c r="G35" s="42">
        <f t="shared" si="2"/>
        <v>0.39453125</v>
      </c>
      <c r="H35" s="42">
        <f t="shared" si="3"/>
        <v>0.4125</v>
      </c>
      <c r="I35" s="42">
        <f t="shared" si="4"/>
        <v>0.43303571428571425</v>
      </c>
      <c r="J35" s="42">
        <f t="shared" si="5"/>
        <v>0.4567307692307692</v>
      </c>
      <c r="K35" s="42">
        <f t="shared" si="6"/>
        <v>0.484375</v>
      </c>
      <c r="L35" s="39"/>
      <c r="N35" s="4"/>
      <c r="O35" s="4"/>
    </row>
    <row r="36" spans="1:15" ht="13.5" customHeight="1" hidden="1">
      <c r="A36" s="40"/>
      <c r="B36" s="40">
        <f t="shared" si="9"/>
        <v>86.5</v>
      </c>
      <c r="C36" s="40">
        <f t="shared" si="10"/>
        <v>103.5</v>
      </c>
      <c r="D36" s="28"/>
      <c r="E36" s="29"/>
      <c r="F36" s="29"/>
      <c r="G36" s="42">
        <f t="shared" si="2"/>
        <v>0.39453125</v>
      </c>
      <c r="H36" s="42">
        <f t="shared" si="3"/>
        <v>0.4125</v>
      </c>
      <c r="I36" s="42">
        <f t="shared" si="4"/>
        <v>0.43303571428571425</v>
      </c>
      <c r="J36" s="42">
        <f t="shared" si="5"/>
        <v>0.4567307692307692</v>
      </c>
      <c r="K36" s="42">
        <f t="shared" si="6"/>
        <v>0.484375</v>
      </c>
      <c r="L36" s="39"/>
      <c r="N36" s="4"/>
      <c r="O36" s="4"/>
    </row>
    <row r="37" spans="1:15" ht="13.5" customHeight="1" hidden="1">
      <c r="A37" s="40"/>
      <c r="B37" s="40">
        <f t="shared" si="9"/>
        <v>86.5</v>
      </c>
      <c r="C37" s="40">
        <f t="shared" si="10"/>
        <v>103.5</v>
      </c>
      <c r="D37" s="28"/>
      <c r="E37" s="29"/>
      <c r="F37" s="29"/>
      <c r="G37" s="42">
        <f t="shared" si="2"/>
        <v>0.39453125</v>
      </c>
      <c r="H37" s="42">
        <f t="shared" si="3"/>
        <v>0.4125</v>
      </c>
      <c r="I37" s="42">
        <f t="shared" si="4"/>
        <v>0.43303571428571425</v>
      </c>
      <c r="J37" s="42">
        <f t="shared" si="5"/>
        <v>0.4567307692307692</v>
      </c>
      <c r="K37" s="42">
        <f t="shared" si="6"/>
        <v>0.484375</v>
      </c>
      <c r="L37" s="39"/>
      <c r="N37" s="4"/>
      <c r="O37" s="4"/>
    </row>
    <row r="38" spans="1:15" ht="13.5" customHeight="1" hidden="1">
      <c r="A38" s="40"/>
      <c r="B38" s="40">
        <f t="shared" si="9"/>
        <v>86.5</v>
      </c>
      <c r="C38" s="40">
        <f t="shared" si="10"/>
        <v>103.5</v>
      </c>
      <c r="D38" s="28"/>
      <c r="E38" s="29"/>
      <c r="F38" s="29"/>
      <c r="G38" s="42">
        <f t="shared" si="2"/>
        <v>0.39453125</v>
      </c>
      <c r="H38" s="42">
        <f t="shared" si="3"/>
        <v>0.4125</v>
      </c>
      <c r="I38" s="42">
        <f t="shared" si="4"/>
        <v>0.43303571428571425</v>
      </c>
      <c r="J38" s="42">
        <f t="shared" si="5"/>
        <v>0.4567307692307692</v>
      </c>
      <c r="K38" s="42">
        <f t="shared" si="6"/>
        <v>0.484375</v>
      </c>
      <c r="L38" s="39"/>
      <c r="N38" s="4"/>
      <c r="O38" s="4"/>
    </row>
    <row r="39" spans="1:15" ht="13.5" customHeight="1" hidden="1">
      <c r="A39" s="40"/>
      <c r="B39" s="40">
        <f t="shared" si="9"/>
        <v>86.5</v>
      </c>
      <c r="C39" s="40">
        <f t="shared" si="10"/>
        <v>103.5</v>
      </c>
      <c r="D39" s="28"/>
      <c r="E39" s="29"/>
      <c r="F39" s="29"/>
      <c r="G39" s="42">
        <f aca="true" t="shared" si="11" ref="G39:G50">SUM($G$9+$O$3*C39)</f>
        <v>0.39453125</v>
      </c>
      <c r="H39" s="42">
        <f aca="true" t="shared" si="12" ref="H39:H50">SUM($H$9+$P$3*C39)</f>
        <v>0.4125</v>
      </c>
      <c r="I39" s="42">
        <f aca="true" t="shared" si="13" ref="I39:I50">SUM($I$9+$Q$3*C39)</f>
        <v>0.43303571428571425</v>
      </c>
      <c r="J39" s="42">
        <f aca="true" t="shared" si="14" ref="J39:J50">SUM($J$9+$R$3*C39)</f>
        <v>0.4567307692307692</v>
      </c>
      <c r="K39" s="42">
        <f aca="true" t="shared" si="15" ref="K39:K50">SUM($K$9+$S$3*C39)</f>
        <v>0.484375</v>
      </c>
      <c r="L39" s="39"/>
      <c r="N39" s="4"/>
      <c r="O39" s="4"/>
    </row>
    <row r="40" spans="1:15" s="97" customFormat="1" ht="13.5" customHeight="1" hidden="1">
      <c r="A40" s="98"/>
      <c r="B40" s="40">
        <f t="shared" si="9"/>
        <v>86.5</v>
      </c>
      <c r="C40" s="40">
        <f t="shared" si="10"/>
        <v>103.5</v>
      </c>
      <c r="D40" s="99"/>
      <c r="E40" s="99"/>
      <c r="F40" s="99"/>
      <c r="G40" s="42">
        <f t="shared" si="11"/>
        <v>0.39453125</v>
      </c>
      <c r="H40" s="42">
        <f t="shared" si="12"/>
        <v>0.4125</v>
      </c>
      <c r="I40" s="42">
        <f t="shared" si="13"/>
        <v>0.43303571428571425</v>
      </c>
      <c r="J40" s="42">
        <f t="shared" si="14"/>
        <v>0.4567307692307692</v>
      </c>
      <c r="K40" s="42">
        <f t="shared" si="15"/>
        <v>0.484375</v>
      </c>
      <c r="L40" s="95"/>
      <c r="M40" s="96"/>
      <c r="N40" s="96"/>
      <c r="O40" s="96"/>
    </row>
    <row r="41" spans="1:15" s="97" customFormat="1" ht="13.5" customHeight="1" hidden="1">
      <c r="A41" s="98"/>
      <c r="B41" s="40">
        <f t="shared" si="9"/>
        <v>86.5</v>
      </c>
      <c r="C41" s="40">
        <f t="shared" si="10"/>
        <v>103.5</v>
      </c>
      <c r="D41" s="99"/>
      <c r="E41" s="99"/>
      <c r="F41" s="99"/>
      <c r="G41" s="42">
        <f t="shared" si="11"/>
        <v>0.39453125</v>
      </c>
      <c r="H41" s="42">
        <f t="shared" si="12"/>
        <v>0.4125</v>
      </c>
      <c r="I41" s="42">
        <f t="shared" si="13"/>
        <v>0.43303571428571425</v>
      </c>
      <c r="J41" s="42">
        <f t="shared" si="14"/>
        <v>0.4567307692307692</v>
      </c>
      <c r="K41" s="42">
        <f t="shared" si="15"/>
        <v>0.484375</v>
      </c>
      <c r="L41" s="95"/>
      <c r="M41" s="96"/>
      <c r="N41" s="96"/>
      <c r="O41" s="96"/>
    </row>
    <row r="42" spans="1:15" ht="13.5" customHeight="1" hidden="1">
      <c r="A42" s="40"/>
      <c r="B42" s="40">
        <f t="shared" si="9"/>
        <v>86.5</v>
      </c>
      <c r="C42" s="40">
        <f t="shared" si="10"/>
        <v>103.5</v>
      </c>
      <c r="D42" s="28"/>
      <c r="E42" s="29"/>
      <c r="F42" s="29"/>
      <c r="G42" s="42">
        <f t="shared" si="11"/>
        <v>0.39453125</v>
      </c>
      <c r="H42" s="42">
        <f t="shared" si="12"/>
        <v>0.4125</v>
      </c>
      <c r="I42" s="42">
        <f t="shared" si="13"/>
        <v>0.43303571428571425</v>
      </c>
      <c r="J42" s="42">
        <f t="shared" si="14"/>
        <v>0.4567307692307692</v>
      </c>
      <c r="K42" s="42">
        <f t="shared" si="15"/>
        <v>0.484375</v>
      </c>
      <c r="L42" s="39"/>
      <c r="N42" s="4"/>
      <c r="O42" s="4"/>
    </row>
    <row r="43" spans="1:15" ht="13.5" customHeight="1" hidden="1">
      <c r="A43" s="40"/>
      <c r="B43" s="40">
        <f t="shared" si="9"/>
        <v>86.5</v>
      </c>
      <c r="C43" s="40">
        <f t="shared" si="10"/>
        <v>103.5</v>
      </c>
      <c r="D43" s="28"/>
      <c r="E43" s="29"/>
      <c r="F43" s="29"/>
      <c r="G43" s="42">
        <f t="shared" si="11"/>
        <v>0.39453125</v>
      </c>
      <c r="H43" s="42">
        <f t="shared" si="12"/>
        <v>0.4125</v>
      </c>
      <c r="I43" s="42">
        <f t="shared" si="13"/>
        <v>0.43303571428571425</v>
      </c>
      <c r="J43" s="42">
        <f t="shared" si="14"/>
        <v>0.4567307692307692</v>
      </c>
      <c r="K43" s="42">
        <f t="shared" si="15"/>
        <v>0.484375</v>
      </c>
      <c r="L43" s="39"/>
      <c r="N43" s="4"/>
      <c r="O43" s="4"/>
    </row>
    <row r="44" spans="1:15" ht="13.5" customHeight="1" hidden="1">
      <c r="A44" s="40"/>
      <c r="B44" s="40">
        <f t="shared" si="9"/>
        <v>86.5</v>
      </c>
      <c r="C44" s="40">
        <f t="shared" si="10"/>
        <v>103.5</v>
      </c>
      <c r="D44" s="28"/>
      <c r="E44" s="29"/>
      <c r="F44" s="29"/>
      <c r="G44" s="42">
        <f t="shared" si="11"/>
        <v>0.39453125</v>
      </c>
      <c r="H44" s="42">
        <f t="shared" si="12"/>
        <v>0.4125</v>
      </c>
      <c r="I44" s="42">
        <f t="shared" si="13"/>
        <v>0.43303571428571425</v>
      </c>
      <c r="J44" s="42">
        <f t="shared" si="14"/>
        <v>0.4567307692307692</v>
      </c>
      <c r="K44" s="42">
        <f t="shared" si="15"/>
        <v>0.484375</v>
      </c>
      <c r="L44" s="39"/>
      <c r="N44" s="4"/>
      <c r="O44" s="4"/>
    </row>
    <row r="45" spans="1:15" ht="13.5" customHeight="1" hidden="1">
      <c r="A45" s="40"/>
      <c r="B45" s="40">
        <f t="shared" si="9"/>
        <v>86.5</v>
      </c>
      <c r="C45" s="40">
        <f t="shared" si="10"/>
        <v>103.5</v>
      </c>
      <c r="D45" s="28"/>
      <c r="E45" s="29"/>
      <c r="F45" s="29"/>
      <c r="G45" s="42">
        <f t="shared" si="11"/>
        <v>0.39453125</v>
      </c>
      <c r="H45" s="42">
        <f t="shared" si="12"/>
        <v>0.4125</v>
      </c>
      <c r="I45" s="42">
        <f t="shared" si="13"/>
        <v>0.43303571428571425</v>
      </c>
      <c r="J45" s="42">
        <f t="shared" si="14"/>
        <v>0.4567307692307692</v>
      </c>
      <c r="K45" s="42">
        <f t="shared" si="15"/>
        <v>0.484375</v>
      </c>
      <c r="L45" s="39"/>
      <c r="N45" s="4"/>
      <c r="O45" s="4"/>
    </row>
    <row r="46" spans="1:15" ht="13.5" customHeight="1" hidden="1">
      <c r="A46" s="40"/>
      <c r="B46" s="40">
        <f t="shared" si="9"/>
        <v>86.5</v>
      </c>
      <c r="C46" s="40">
        <f t="shared" si="10"/>
        <v>103.5</v>
      </c>
      <c r="D46" s="28"/>
      <c r="E46" s="29"/>
      <c r="F46" s="29"/>
      <c r="G46" s="42">
        <f t="shared" si="11"/>
        <v>0.39453125</v>
      </c>
      <c r="H46" s="42">
        <f t="shared" si="12"/>
        <v>0.4125</v>
      </c>
      <c r="I46" s="42">
        <f t="shared" si="13"/>
        <v>0.43303571428571425</v>
      </c>
      <c r="J46" s="42">
        <f t="shared" si="14"/>
        <v>0.4567307692307692</v>
      </c>
      <c r="K46" s="42">
        <f t="shared" si="15"/>
        <v>0.484375</v>
      </c>
      <c r="N46" s="4"/>
      <c r="O46" s="4"/>
    </row>
    <row r="47" spans="1:15" ht="13.5" customHeight="1" hidden="1">
      <c r="A47" s="40"/>
      <c r="B47" s="40">
        <f t="shared" si="9"/>
        <v>86.5</v>
      </c>
      <c r="C47" s="40">
        <f t="shared" si="10"/>
        <v>103.5</v>
      </c>
      <c r="D47" s="28"/>
      <c r="E47" s="29"/>
      <c r="F47" s="29"/>
      <c r="G47" s="42">
        <f t="shared" si="11"/>
        <v>0.39453125</v>
      </c>
      <c r="H47" s="42">
        <f t="shared" si="12"/>
        <v>0.4125</v>
      </c>
      <c r="I47" s="42">
        <f t="shared" si="13"/>
        <v>0.43303571428571425</v>
      </c>
      <c r="J47" s="42">
        <f t="shared" si="14"/>
        <v>0.4567307692307692</v>
      </c>
      <c r="K47" s="42">
        <f t="shared" si="15"/>
        <v>0.484375</v>
      </c>
      <c r="N47" s="4"/>
      <c r="O47" s="4"/>
    </row>
    <row r="48" spans="1:15" ht="13.5" customHeight="1" hidden="1">
      <c r="A48" s="40"/>
      <c r="B48" s="40">
        <f t="shared" si="9"/>
        <v>86.5</v>
      </c>
      <c r="C48" s="40">
        <f t="shared" si="10"/>
        <v>103.5</v>
      </c>
      <c r="D48" s="28"/>
      <c r="E48" s="29"/>
      <c r="F48" s="29"/>
      <c r="G48" s="42">
        <f t="shared" si="11"/>
        <v>0.39453125</v>
      </c>
      <c r="H48" s="42">
        <f t="shared" si="12"/>
        <v>0.4125</v>
      </c>
      <c r="I48" s="42">
        <f t="shared" si="13"/>
        <v>0.43303571428571425</v>
      </c>
      <c r="J48" s="42">
        <f t="shared" si="14"/>
        <v>0.4567307692307692</v>
      </c>
      <c r="K48" s="42">
        <f t="shared" si="15"/>
        <v>0.484375</v>
      </c>
      <c r="N48" s="4"/>
      <c r="O48" s="4"/>
    </row>
    <row r="49" spans="1:15" ht="13.5" customHeight="1" hidden="1">
      <c r="A49" s="35"/>
      <c r="B49" s="40">
        <f>B48-A49</f>
        <v>86.5</v>
      </c>
      <c r="C49" s="40">
        <f>C48+A49</f>
        <v>103.5</v>
      </c>
      <c r="D49" s="28"/>
      <c r="E49" s="29"/>
      <c r="F49" s="29"/>
      <c r="G49" s="42">
        <f t="shared" si="11"/>
        <v>0.39453125</v>
      </c>
      <c r="H49" s="42">
        <f t="shared" si="12"/>
        <v>0.4125</v>
      </c>
      <c r="I49" s="42">
        <f t="shared" si="13"/>
        <v>0.43303571428571425</v>
      </c>
      <c r="J49" s="42">
        <f t="shared" si="14"/>
        <v>0.4567307692307692</v>
      </c>
      <c r="K49" s="42">
        <f t="shared" si="15"/>
        <v>0.484375</v>
      </c>
      <c r="N49" s="4"/>
      <c r="O49" s="4"/>
    </row>
    <row r="50" spans="1:15" ht="13.5" customHeight="1">
      <c r="A50" s="35">
        <v>13</v>
      </c>
      <c r="B50" s="40">
        <f t="shared" si="9"/>
        <v>73.5</v>
      </c>
      <c r="C50" s="40">
        <f t="shared" si="10"/>
        <v>116.5</v>
      </c>
      <c r="D50" s="62" t="s">
        <v>259</v>
      </c>
      <c r="E50" s="36"/>
      <c r="F50" s="29"/>
      <c r="G50" s="42">
        <f t="shared" si="11"/>
        <v>0.42838541666666663</v>
      </c>
      <c r="H50" s="42">
        <f t="shared" si="12"/>
        <v>0.44861111111111107</v>
      </c>
      <c r="I50" s="42">
        <f t="shared" si="13"/>
        <v>0.47172619047619047</v>
      </c>
      <c r="J50" s="42">
        <f t="shared" si="14"/>
        <v>0.4983974358974359</v>
      </c>
      <c r="K50" s="42">
        <f t="shared" si="15"/>
        <v>0.5295138888888888</v>
      </c>
      <c r="N50" s="4"/>
      <c r="O50" s="4"/>
    </row>
    <row r="51" spans="1:13" s="52" customFormat="1" ht="13.5" customHeight="1">
      <c r="A51" s="35"/>
      <c r="B51" s="47"/>
      <c r="C51" s="47"/>
      <c r="D51" s="41" t="s">
        <v>260</v>
      </c>
      <c r="E51" s="36"/>
      <c r="F51" s="36"/>
      <c r="G51" s="42"/>
      <c r="H51" s="42"/>
      <c r="I51" s="42"/>
      <c r="J51" s="42"/>
      <c r="K51" s="42"/>
      <c r="M51" s="77"/>
    </row>
    <row r="52" spans="1:12" ht="13.5" customHeight="1">
      <c r="A52" s="35">
        <v>0</v>
      </c>
      <c r="B52" s="40">
        <f>B50</f>
        <v>73.5</v>
      </c>
      <c r="C52" s="40">
        <f>C50</f>
        <v>116.5</v>
      </c>
      <c r="D52" s="62" t="s">
        <v>259</v>
      </c>
      <c r="E52" s="36" t="s">
        <v>154</v>
      </c>
      <c r="F52" s="36"/>
      <c r="G52" s="64">
        <f>$L$6</f>
        <v>0.4895833333333333</v>
      </c>
      <c r="H52" s="64">
        <f>$L$6</f>
        <v>0.4895833333333333</v>
      </c>
      <c r="I52" s="64">
        <f>$L$6</f>
        <v>0.4895833333333333</v>
      </c>
      <c r="J52" s="64">
        <f>$M$6</f>
        <v>0.4895833333333333</v>
      </c>
      <c r="K52" s="64">
        <f>$M$6</f>
        <v>0.4895833333333333</v>
      </c>
      <c r="L52" s="65">
        <f>A52</f>
        <v>0</v>
      </c>
    </row>
    <row r="53" spans="1:12" ht="13.5" customHeight="1">
      <c r="A53" s="35">
        <v>8</v>
      </c>
      <c r="B53" s="40">
        <f>B52-A53</f>
        <v>65.5</v>
      </c>
      <c r="C53" s="40">
        <f>C52+A53</f>
        <v>124.5</v>
      </c>
      <c r="D53" s="44" t="s">
        <v>261</v>
      </c>
      <c r="E53" s="36" t="s">
        <v>262</v>
      </c>
      <c r="F53" s="36"/>
      <c r="G53" s="42">
        <f aca="true" t="shared" si="16" ref="G53:G80">SUM($G$52+$O$3*L53)</f>
        <v>0.5104166666666666</v>
      </c>
      <c r="H53" s="42">
        <f aca="true" t="shared" si="17" ref="H53:H80">SUM($H$52+$P$3*L53)</f>
        <v>0.5118055555555555</v>
      </c>
      <c r="I53" s="42">
        <f aca="true" t="shared" si="18" ref="I53:I80">SUM($I$52+$Q$3*L53)</f>
        <v>0.5133928571428571</v>
      </c>
      <c r="J53" s="42">
        <f aca="true" t="shared" si="19" ref="J53:J80">SUM($J$52+$R$3*L53)</f>
        <v>0.5152243589743589</v>
      </c>
      <c r="K53" s="42">
        <f aca="true" t="shared" si="20" ref="K53:K80">SUM($K$52+$S$3*L53)</f>
        <v>0.517361111111111</v>
      </c>
      <c r="L53" s="66">
        <f>L52+A53</f>
        <v>8</v>
      </c>
    </row>
    <row r="54" spans="1:12" ht="13.5" customHeight="1">
      <c r="A54" s="35">
        <v>1.5</v>
      </c>
      <c r="B54" s="40">
        <f aca="true" t="shared" si="21" ref="B54:B69">B53-A54</f>
        <v>64</v>
      </c>
      <c r="C54" s="40">
        <f aca="true" t="shared" si="22" ref="C54:C69">C53+A54</f>
        <v>126</v>
      </c>
      <c r="D54" s="44" t="s">
        <v>263</v>
      </c>
      <c r="E54" s="36" t="s">
        <v>78</v>
      </c>
      <c r="F54" s="36"/>
      <c r="G54" s="42">
        <f t="shared" si="16"/>
        <v>0.5143229166666666</v>
      </c>
      <c r="H54" s="42">
        <f t="shared" si="17"/>
        <v>0.5159722222222222</v>
      </c>
      <c r="I54" s="42">
        <f t="shared" si="18"/>
        <v>0.5178571428571428</v>
      </c>
      <c r="J54" s="42">
        <f t="shared" si="19"/>
        <v>0.5200320512820512</v>
      </c>
      <c r="K54" s="42">
        <f t="shared" si="20"/>
        <v>0.5225694444444444</v>
      </c>
      <c r="L54" s="66">
        <f aca="true" t="shared" si="23" ref="L54:L80">L53+A54</f>
        <v>9.5</v>
      </c>
    </row>
    <row r="55" spans="1:12" ht="13.5" customHeight="1">
      <c r="A55" s="35">
        <v>5.5</v>
      </c>
      <c r="B55" s="40">
        <f t="shared" si="21"/>
        <v>58.5</v>
      </c>
      <c r="C55" s="40">
        <f t="shared" si="22"/>
        <v>131.5</v>
      </c>
      <c r="D55" s="299" t="s">
        <v>1057</v>
      </c>
      <c r="E55" s="36" t="s">
        <v>208</v>
      </c>
      <c r="F55" s="36"/>
      <c r="G55" s="42">
        <f t="shared" si="16"/>
        <v>0.5286458333333333</v>
      </c>
      <c r="H55" s="42">
        <f t="shared" si="17"/>
        <v>0.53125</v>
      </c>
      <c r="I55" s="42">
        <f t="shared" si="18"/>
        <v>0.5342261904761905</v>
      </c>
      <c r="J55" s="42">
        <f t="shared" si="19"/>
        <v>0.5376602564102564</v>
      </c>
      <c r="K55" s="42">
        <f t="shared" si="20"/>
        <v>0.5416666666666666</v>
      </c>
      <c r="L55" s="66">
        <f t="shared" si="23"/>
        <v>15</v>
      </c>
    </row>
    <row r="56" spans="1:12" ht="13.5" customHeight="1">
      <c r="A56" s="35">
        <v>0.5</v>
      </c>
      <c r="B56" s="40">
        <f t="shared" si="21"/>
        <v>58</v>
      </c>
      <c r="C56" s="40">
        <f t="shared" si="22"/>
        <v>132</v>
      </c>
      <c r="D56" s="44" t="s">
        <v>264</v>
      </c>
      <c r="E56" s="36" t="s">
        <v>265</v>
      </c>
      <c r="F56" s="36">
        <v>155</v>
      </c>
      <c r="G56" s="42">
        <f t="shared" si="16"/>
        <v>0.5299479166666666</v>
      </c>
      <c r="H56" s="42">
        <f t="shared" si="17"/>
        <v>0.5326388888888889</v>
      </c>
      <c r="I56" s="42">
        <f t="shared" si="18"/>
        <v>0.5357142857142857</v>
      </c>
      <c r="J56" s="42">
        <f t="shared" si="19"/>
        <v>0.5392628205128205</v>
      </c>
      <c r="K56" s="42">
        <f t="shared" si="20"/>
        <v>0.5434027777777778</v>
      </c>
      <c r="L56" s="66">
        <f t="shared" si="23"/>
        <v>15.5</v>
      </c>
    </row>
    <row r="57" spans="1:12" ht="13.5" customHeight="1">
      <c r="A57" s="35">
        <v>5</v>
      </c>
      <c r="B57" s="40">
        <f t="shared" si="21"/>
        <v>53</v>
      </c>
      <c r="C57" s="40">
        <f t="shared" si="22"/>
        <v>137</v>
      </c>
      <c r="D57" s="44" t="s">
        <v>266</v>
      </c>
      <c r="E57" s="36" t="s">
        <v>257</v>
      </c>
      <c r="F57" s="36"/>
      <c r="G57" s="42">
        <f t="shared" si="16"/>
        <v>0.54296875</v>
      </c>
      <c r="H57" s="42">
        <f t="shared" si="17"/>
        <v>0.5465277777777777</v>
      </c>
      <c r="I57" s="42">
        <f t="shared" si="18"/>
        <v>0.550595238095238</v>
      </c>
      <c r="J57" s="42">
        <f t="shared" si="19"/>
        <v>0.5552884615384616</v>
      </c>
      <c r="K57" s="42">
        <f t="shared" si="20"/>
        <v>0.5607638888888888</v>
      </c>
      <c r="L57" s="66">
        <f t="shared" si="23"/>
        <v>20.5</v>
      </c>
    </row>
    <row r="58" spans="1:12" ht="13.5" customHeight="1">
      <c r="A58" s="35">
        <v>5</v>
      </c>
      <c r="B58" s="40">
        <f t="shared" si="21"/>
        <v>48</v>
      </c>
      <c r="C58" s="40">
        <f t="shared" si="22"/>
        <v>142</v>
      </c>
      <c r="D58" s="44" t="s">
        <v>267</v>
      </c>
      <c r="E58" s="36" t="s">
        <v>268</v>
      </c>
      <c r="F58" s="100"/>
      <c r="G58" s="42">
        <f t="shared" si="16"/>
        <v>0.5559895833333333</v>
      </c>
      <c r="H58" s="42">
        <f t="shared" si="17"/>
        <v>0.5604166666666667</v>
      </c>
      <c r="I58" s="42">
        <f t="shared" si="18"/>
        <v>0.5654761904761905</v>
      </c>
      <c r="J58" s="42">
        <f t="shared" si="19"/>
        <v>0.5713141025641025</v>
      </c>
      <c r="K58" s="42">
        <f t="shared" si="20"/>
        <v>0.578125</v>
      </c>
      <c r="L58" s="66">
        <f t="shared" si="23"/>
        <v>25.5</v>
      </c>
    </row>
    <row r="59" spans="1:12" ht="13.5" customHeight="1">
      <c r="A59" s="35">
        <v>1.5</v>
      </c>
      <c r="B59" s="40">
        <f t="shared" si="21"/>
        <v>46.5</v>
      </c>
      <c r="C59" s="40">
        <f t="shared" si="22"/>
        <v>143.5</v>
      </c>
      <c r="D59" s="43" t="s">
        <v>269</v>
      </c>
      <c r="E59" s="36" t="s">
        <v>64</v>
      </c>
      <c r="F59" s="36"/>
      <c r="G59" s="42">
        <f t="shared" si="16"/>
        <v>0.5598958333333333</v>
      </c>
      <c r="H59" s="42">
        <f t="shared" si="17"/>
        <v>0.5645833333333333</v>
      </c>
      <c r="I59" s="42">
        <f t="shared" si="18"/>
        <v>0.5699404761904762</v>
      </c>
      <c r="J59" s="42">
        <f t="shared" si="19"/>
        <v>0.5761217948717948</v>
      </c>
      <c r="K59" s="42">
        <f t="shared" si="20"/>
        <v>0.5833333333333333</v>
      </c>
      <c r="L59" s="66">
        <f t="shared" si="23"/>
        <v>27</v>
      </c>
    </row>
    <row r="60" spans="1:12" ht="13.5" customHeight="1">
      <c r="A60" s="35">
        <v>1.5</v>
      </c>
      <c r="B60" s="40">
        <f t="shared" si="21"/>
        <v>45</v>
      </c>
      <c r="C60" s="40">
        <f t="shared" si="22"/>
        <v>145</v>
      </c>
      <c r="D60" s="44" t="s">
        <v>270</v>
      </c>
      <c r="E60" s="36" t="s">
        <v>64</v>
      </c>
      <c r="F60" s="100"/>
      <c r="G60" s="42">
        <f t="shared" si="16"/>
        <v>0.5638020833333333</v>
      </c>
      <c r="H60" s="42">
        <f t="shared" si="17"/>
        <v>0.56875</v>
      </c>
      <c r="I60" s="42">
        <f t="shared" si="18"/>
        <v>0.5744047619047619</v>
      </c>
      <c r="J60" s="42">
        <f t="shared" si="19"/>
        <v>0.5809294871794871</v>
      </c>
      <c r="K60" s="42">
        <f t="shared" si="20"/>
        <v>0.5885416666666666</v>
      </c>
      <c r="L60" s="66">
        <f t="shared" si="23"/>
        <v>28.5</v>
      </c>
    </row>
    <row r="61" spans="1:12" ht="13.5" customHeight="1">
      <c r="A61" s="35">
        <v>2.5</v>
      </c>
      <c r="B61" s="40">
        <f t="shared" si="21"/>
        <v>42.5</v>
      </c>
      <c r="C61" s="40">
        <f t="shared" si="22"/>
        <v>147.5</v>
      </c>
      <c r="D61" s="44" t="s">
        <v>271</v>
      </c>
      <c r="E61" s="36" t="s">
        <v>272</v>
      </c>
      <c r="F61" s="29"/>
      <c r="G61" s="42">
        <f t="shared" si="16"/>
        <v>0.5703125</v>
      </c>
      <c r="H61" s="42">
        <f t="shared" si="17"/>
        <v>0.5756944444444444</v>
      </c>
      <c r="I61" s="42">
        <f t="shared" si="18"/>
        <v>0.581845238095238</v>
      </c>
      <c r="J61" s="42">
        <f t="shared" si="19"/>
        <v>0.5889423076923077</v>
      </c>
      <c r="K61" s="42">
        <f t="shared" si="20"/>
        <v>0.5972222222222222</v>
      </c>
      <c r="L61" s="66">
        <f t="shared" si="23"/>
        <v>31</v>
      </c>
    </row>
    <row r="62" spans="1:12" ht="13.5" customHeight="1">
      <c r="A62" s="35">
        <v>7.5</v>
      </c>
      <c r="B62" s="40">
        <f t="shared" si="21"/>
        <v>35</v>
      </c>
      <c r="C62" s="40">
        <f t="shared" si="22"/>
        <v>155</v>
      </c>
      <c r="D62" s="43" t="s">
        <v>273</v>
      </c>
      <c r="E62" s="36" t="s">
        <v>272</v>
      </c>
      <c r="F62" s="56"/>
      <c r="G62" s="42">
        <f t="shared" si="16"/>
        <v>0.58984375</v>
      </c>
      <c r="H62" s="42">
        <f t="shared" si="17"/>
        <v>0.5965277777777778</v>
      </c>
      <c r="I62" s="42">
        <f t="shared" si="18"/>
        <v>0.6041666666666666</v>
      </c>
      <c r="J62" s="42">
        <f t="shared" si="19"/>
        <v>0.6129807692307692</v>
      </c>
      <c r="K62" s="42">
        <f t="shared" si="20"/>
        <v>0.6232638888888888</v>
      </c>
      <c r="L62" s="66">
        <f t="shared" si="23"/>
        <v>38.5</v>
      </c>
    </row>
    <row r="63" spans="1:12" ht="13.5" customHeight="1">
      <c r="A63" s="35">
        <v>3.5</v>
      </c>
      <c r="B63" s="40">
        <f t="shared" si="21"/>
        <v>31.5</v>
      </c>
      <c r="C63" s="40">
        <f t="shared" si="22"/>
        <v>158.5</v>
      </c>
      <c r="D63" s="44" t="s">
        <v>274</v>
      </c>
      <c r="E63" s="45" t="s">
        <v>275</v>
      </c>
      <c r="F63" s="56"/>
      <c r="G63" s="42">
        <f t="shared" si="16"/>
        <v>0.5989583333333333</v>
      </c>
      <c r="H63" s="42">
        <f t="shared" si="17"/>
        <v>0.60625</v>
      </c>
      <c r="I63" s="42">
        <f t="shared" si="18"/>
        <v>0.6145833333333333</v>
      </c>
      <c r="J63" s="42">
        <f t="shared" si="19"/>
        <v>0.624198717948718</v>
      </c>
      <c r="K63" s="42">
        <f t="shared" si="20"/>
        <v>0.6354166666666666</v>
      </c>
      <c r="L63" s="66">
        <f t="shared" si="23"/>
        <v>42</v>
      </c>
    </row>
    <row r="64" spans="1:12" ht="13.5" customHeight="1">
      <c r="A64" s="35">
        <v>5.5</v>
      </c>
      <c r="B64" s="40">
        <f t="shared" si="21"/>
        <v>26</v>
      </c>
      <c r="C64" s="40">
        <f t="shared" si="22"/>
        <v>164</v>
      </c>
      <c r="D64" s="44" t="s">
        <v>276</v>
      </c>
      <c r="E64" s="36" t="s">
        <v>272</v>
      </c>
      <c r="F64" s="56"/>
      <c r="G64" s="42">
        <f t="shared" si="16"/>
        <v>0.61328125</v>
      </c>
      <c r="H64" s="42">
        <f t="shared" si="17"/>
        <v>0.6215277777777777</v>
      </c>
      <c r="I64" s="42">
        <f t="shared" si="18"/>
        <v>0.6309523809523809</v>
      </c>
      <c r="J64" s="42">
        <f t="shared" si="19"/>
        <v>0.641826923076923</v>
      </c>
      <c r="K64" s="42">
        <f t="shared" si="20"/>
        <v>0.6545138888888888</v>
      </c>
      <c r="L64" s="66">
        <f t="shared" si="23"/>
        <v>47.5</v>
      </c>
    </row>
    <row r="65" spans="1:12" ht="13.5" customHeight="1">
      <c r="A65" s="35">
        <v>4.5</v>
      </c>
      <c r="B65" s="40">
        <f t="shared" si="21"/>
        <v>21.5</v>
      </c>
      <c r="C65" s="40">
        <f t="shared" si="22"/>
        <v>168.5</v>
      </c>
      <c r="D65" s="43" t="s">
        <v>277</v>
      </c>
      <c r="E65" s="36" t="s">
        <v>71</v>
      </c>
      <c r="F65" s="36"/>
      <c r="G65" s="42">
        <f t="shared" si="16"/>
        <v>0.625</v>
      </c>
      <c r="H65" s="42">
        <f t="shared" si="17"/>
        <v>0.6340277777777777</v>
      </c>
      <c r="I65" s="42">
        <f t="shared" si="18"/>
        <v>0.6443452380952381</v>
      </c>
      <c r="J65" s="42">
        <f t="shared" si="19"/>
        <v>0.65625</v>
      </c>
      <c r="K65" s="42">
        <f t="shared" si="20"/>
        <v>0.6701388888888888</v>
      </c>
      <c r="L65" s="66">
        <f t="shared" si="23"/>
        <v>52</v>
      </c>
    </row>
    <row r="66" spans="1:12" ht="13.5" customHeight="1">
      <c r="A66" s="35">
        <v>2</v>
      </c>
      <c r="B66" s="40">
        <f t="shared" si="21"/>
        <v>19.5</v>
      </c>
      <c r="C66" s="40">
        <f t="shared" si="22"/>
        <v>170.5</v>
      </c>
      <c r="D66" s="44" t="s">
        <v>278</v>
      </c>
      <c r="E66" s="36" t="s">
        <v>279</v>
      </c>
      <c r="F66" s="36"/>
      <c r="G66" s="42">
        <f t="shared" si="16"/>
        <v>0.6302083333333333</v>
      </c>
      <c r="H66" s="42">
        <f t="shared" si="17"/>
        <v>0.6395833333333333</v>
      </c>
      <c r="I66" s="42">
        <f t="shared" si="18"/>
        <v>0.6502976190476191</v>
      </c>
      <c r="J66" s="42">
        <f t="shared" si="19"/>
        <v>0.6626602564102564</v>
      </c>
      <c r="K66" s="42">
        <f t="shared" si="20"/>
        <v>0.6770833333333333</v>
      </c>
      <c r="L66" s="66">
        <f t="shared" si="23"/>
        <v>54</v>
      </c>
    </row>
    <row r="67" spans="1:13" s="52" customFormat="1" ht="24.75" customHeight="1">
      <c r="A67" s="67">
        <v>3</v>
      </c>
      <c r="B67" s="47">
        <f t="shared" si="21"/>
        <v>16.5</v>
      </c>
      <c r="C67" s="47">
        <f t="shared" si="22"/>
        <v>173.5</v>
      </c>
      <c r="D67" s="48" t="s">
        <v>280</v>
      </c>
      <c r="E67" s="316" t="s">
        <v>279</v>
      </c>
      <c r="F67" s="101"/>
      <c r="G67" s="50">
        <f t="shared" si="16"/>
        <v>0.6380208333333333</v>
      </c>
      <c r="H67" s="50">
        <f t="shared" si="17"/>
        <v>0.6479166666666667</v>
      </c>
      <c r="I67" s="50">
        <f t="shared" si="18"/>
        <v>0.6592261904761905</v>
      </c>
      <c r="J67" s="50">
        <f t="shared" si="19"/>
        <v>0.672275641025641</v>
      </c>
      <c r="K67" s="50">
        <f t="shared" si="20"/>
        <v>0.6875</v>
      </c>
      <c r="L67" s="69">
        <f t="shared" si="23"/>
        <v>57</v>
      </c>
      <c r="M67" s="77"/>
    </row>
    <row r="68" spans="1:12" ht="13.5" customHeight="1">
      <c r="A68" s="35">
        <v>5</v>
      </c>
      <c r="B68" s="47">
        <f>B67-A68</f>
        <v>11.5</v>
      </c>
      <c r="C68" s="47">
        <f>C67+A68</f>
        <v>178.5</v>
      </c>
      <c r="D68" s="43" t="s">
        <v>281</v>
      </c>
      <c r="E68" s="45" t="s">
        <v>78</v>
      </c>
      <c r="F68" s="36">
        <v>81</v>
      </c>
      <c r="G68" s="50">
        <f t="shared" si="16"/>
        <v>0.6510416666666666</v>
      </c>
      <c r="H68" s="50">
        <f t="shared" si="17"/>
        <v>0.6618055555555555</v>
      </c>
      <c r="I68" s="50">
        <f t="shared" si="18"/>
        <v>0.6741071428571428</v>
      </c>
      <c r="J68" s="50">
        <f t="shared" si="19"/>
        <v>0.688301282051282</v>
      </c>
      <c r="K68" s="42">
        <f t="shared" si="20"/>
        <v>0.704861111111111</v>
      </c>
      <c r="L68" s="66">
        <f t="shared" si="23"/>
        <v>62</v>
      </c>
    </row>
    <row r="69" spans="1:12" ht="13.5" customHeight="1">
      <c r="A69" s="35">
        <v>4.5</v>
      </c>
      <c r="B69" s="40">
        <f t="shared" si="21"/>
        <v>7</v>
      </c>
      <c r="C69" s="40">
        <f t="shared" si="22"/>
        <v>183</v>
      </c>
      <c r="D69" s="43" t="s">
        <v>282</v>
      </c>
      <c r="E69" s="36" t="s">
        <v>283</v>
      </c>
      <c r="F69" s="102"/>
      <c r="G69" s="50">
        <f t="shared" si="16"/>
        <v>0.6627604166666666</v>
      </c>
      <c r="H69" s="50">
        <f t="shared" si="17"/>
        <v>0.6743055555555555</v>
      </c>
      <c r="I69" s="50">
        <f t="shared" si="18"/>
        <v>0.6875</v>
      </c>
      <c r="J69" s="50">
        <f t="shared" si="19"/>
        <v>0.7027243589743589</v>
      </c>
      <c r="K69" s="42">
        <f t="shared" si="20"/>
        <v>0.720486111111111</v>
      </c>
      <c r="L69" s="66">
        <f t="shared" si="23"/>
        <v>66.5</v>
      </c>
    </row>
    <row r="70" spans="1:12" ht="13.5" customHeight="1">
      <c r="A70" s="35">
        <v>3.5</v>
      </c>
      <c r="B70" s="40">
        <f aca="true" t="shared" si="24" ref="B70:B80">B69-A70</f>
        <v>3.5</v>
      </c>
      <c r="C70" s="40">
        <f aca="true" t="shared" si="25" ref="C70:C80">C69+A70</f>
        <v>186.5</v>
      </c>
      <c r="D70" s="43" t="s">
        <v>284</v>
      </c>
      <c r="E70" s="36" t="s">
        <v>71</v>
      </c>
      <c r="F70" s="36"/>
      <c r="G70" s="42">
        <f t="shared" si="16"/>
        <v>0.671875</v>
      </c>
      <c r="H70" s="42">
        <f t="shared" si="17"/>
        <v>0.6840277777777777</v>
      </c>
      <c r="I70" s="42">
        <f t="shared" si="18"/>
        <v>0.6979166666666666</v>
      </c>
      <c r="J70" s="42">
        <f t="shared" si="19"/>
        <v>0.7139423076923077</v>
      </c>
      <c r="K70" s="42">
        <f t="shared" si="20"/>
        <v>0.7326388888888888</v>
      </c>
      <c r="L70" s="66">
        <f t="shared" si="23"/>
        <v>70</v>
      </c>
    </row>
    <row r="71" spans="1:12" ht="12.75" customHeight="1" hidden="1">
      <c r="A71" s="35"/>
      <c r="B71" s="40">
        <f t="shared" si="24"/>
        <v>3.5</v>
      </c>
      <c r="C71" s="40">
        <f t="shared" si="25"/>
        <v>186.5</v>
      </c>
      <c r="D71" s="28"/>
      <c r="E71" s="29"/>
      <c r="F71" s="29"/>
      <c r="G71" s="42">
        <f t="shared" si="16"/>
        <v>0.671875</v>
      </c>
      <c r="H71" s="42">
        <f t="shared" si="17"/>
        <v>0.6840277777777777</v>
      </c>
      <c r="I71" s="42">
        <f t="shared" si="18"/>
        <v>0.6979166666666666</v>
      </c>
      <c r="J71" s="42">
        <f t="shared" si="19"/>
        <v>0.7139423076923077</v>
      </c>
      <c r="K71" s="42">
        <f t="shared" si="20"/>
        <v>0.7326388888888888</v>
      </c>
      <c r="L71" s="66">
        <f t="shared" si="23"/>
        <v>70</v>
      </c>
    </row>
    <row r="72" spans="1:12" ht="12.75" customHeight="1" hidden="1">
      <c r="A72" s="35"/>
      <c r="B72" s="40">
        <f t="shared" si="24"/>
        <v>3.5</v>
      </c>
      <c r="C72" s="40">
        <f t="shared" si="25"/>
        <v>186.5</v>
      </c>
      <c r="D72" s="28"/>
      <c r="E72" s="29"/>
      <c r="F72" s="29"/>
      <c r="G72" s="42">
        <f t="shared" si="16"/>
        <v>0.671875</v>
      </c>
      <c r="H72" s="42">
        <f t="shared" si="17"/>
        <v>0.6840277777777777</v>
      </c>
      <c r="I72" s="42">
        <f t="shared" si="18"/>
        <v>0.6979166666666666</v>
      </c>
      <c r="J72" s="42">
        <f t="shared" si="19"/>
        <v>0.7139423076923077</v>
      </c>
      <c r="K72" s="42">
        <f t="shared" si="20"/>
        <v>0.7326388888888888</v>
      </c>
      <c r="L72" s="66">
        <f t="shared" si="23"/>
        <v>70</v>
      </c>
    </row>
    <row r="73" spans="1:12" ht="12.75" customHeight="1" hidden="1">
      <c r="A73" s="35"/>
      <c r="B73" s="40">
        <f t="shared" si="24"/>
        <v>3.5</v>
      </c>
      <c r="C73" s="40">
        <f t="shared" si="25"/>
        <v>186.5</v>
      </c>
      <c r="D73" s="28"/>
      <c r="E73" s="29"/>
      <c r="F73" s="29"/>
      <c r="G73" s="42">
        <f t="shared" si="16"/>
        <v>0.671875</v>
      </c>
      <c r="H73" s="42">
        <f t="shared" si="17"/>
        <v>0.6840277777777777</v>
      </c>
      <c r="I73" s="42">
        <f t="shared" si="18"/>
        <v>0.6979166666666666</v>
      </c>
      <c r="J73" s="42">
        <f t="shared" si="19"/>
        <v>0.7139423076923077</v>
      </c>
      <c r="K73" s="42">
        <f t="shared" si="20"/>
        <v>0.7326388888888888</v>
      </c>
      <c r="L73" s="66">
        <f t="shared" si="23"/>
        <v>70</v>
      </c>
    </row>
    <row r="74" spans="1:12" ht="12.75" customHeight="1" hidden="1">
      <c r="A74" s="35"/>
      <c r="B74" s="40">
        <f t="shared" si="24"/>
        <v>3.5</v>
      </c>
      <c r="C74" s="40">
        <f t="shared" si="25"/>
        <v>186.5</v>
      </c>
      <c r="D74" s="43"/>
      <c r="E74" s="60"/>
      <c r="F74" s="36"/>
      <c r="G74" s="42">
        <f t="shared" si="16"/>
        <v>0.671875</v>
      </c>
      <c r="H74" s="42">
        <f t="shared" si="17"/>
        <v>0.6840277777777777</v>
      </c>
      <c r="I74" s="42">
        <f t="shared" si="18"/>
        <v>0.6979166666666666</v>
      </c>
      <c r="J74" s="42">
        <f t="shared" si="19"/>
        <v>0.7139423076923077</v>
      </c>
      <c r="K74" s="42">
        <f t="shared" si="20"/>
        <v>0.7326388888888888</v>
      </c>
      <c r="L74" s="66">
        <f t="shared" si="23"/>
        <v>70</v>
      </c>
    </row>
    <row r="75" spans="1:13" ht="12.75" customHeight="1" hidden="1">
      <c r="A75" s="35"/>
      <c r="B75" s="40">
        <f t="shared" si="24"/>
        <v>3.5</v>
      </c>
      <c r="C75" s="40">
        <f t="shared" si="25"/>
        <v>186.5</v>
      </c>
      <c r="D75" s="43"/>
      <c r="E75" s="60"/>
      <c r="F75" s="36"/>
      <c r="G75" s="42">
        <f t="shared" si="16"/>
        <v>0.671875</v>
      </c>
      <c r="H75" s="42">
        <f t="shared" si="17"/>
        <v>0.6840277777777777</v>
      </c>
      <c r="I75" s="42">
        <f t="shared" si="18"/>
        <v>0.6979166666666666</v>
      </c>
      <c r="J75" s="42">
        <f t="shared" si="19"/>
        <v>0.7139423076923077</v>
      </c>
      <c r="K75" s="42">
        <f t="shared" si="20"/>
        <v>0.7326388888888888</v>
      </c>
      <c r="L75" s="66">
        <f t="shared" si="23"/>
        <v>70</v>
      </c>
      <c r="M75" s="15"/>
    </row>
    <row r="76" spans="1:13" ht="12.75" customHeight="1" hidden="1">
      <c r="A76" s="35"/>
      <c r="B76" s="40">
        <f t="shared" si="24"/>
        <v>3.5</v>
      </c>
      <c r="C76" s="40">
        <f t="shared" si="25"/>
        <v>186.5</v>
      </c>
      <c r="D76" s="43"/>
      <c r="E76" s="60"/>
      <c r="F76" s="36"/>
      <c r="G76" s="42">
        <f t="shared" si="16"/>
        <v>0.671875</v>
      </c>
      <c r="H76" s="42">
        <f t="shared" si="17"/>
        <v>0.6840277777777777</v>
      </c>
      <c r="I76" s="42">
        <f t="shared" si="18"/>
        <v>0.6979166666666666</v>
      </c>
      <c r="J76" s="42">
        <f t="shared" si="19"/>
        <v>0.7139423076923077</v>
      </c>
      <c r="K76" s="42">
        <f t="shared" si="20"/>
        <v>0.7326388888888888</v>
      </c>
      <c r="L76" s="66">
        <f t="shared" si="23"/>
        <v>70</v>
      </c>
      <c r="M76" s="15"/>
    </row>
    <row r="77" spans="1:13" ht="12.75" customHeight="1" hidden="1">
      <c r="A77" s="35"/>
      <c r="B77" s="40">
        <f>B76-A77</f>
        <v>3.5</v>
      </c>
      <c r="C77" s="40">
        <f>C76+A77</f>
        <v>186.5</v>
      </c>
      <c r="D77" s="43"/>
      <c r="E77" s="60"/>
      <c r="F77" s="36"/>
      <c r="G77" s="42">
        <f t="shared" si="16"/>
        <v>0.671875</v>
      </c>
      <c r="H77" s="42">
        <f t="shared" si="17"/>
        <v>0.6840277777777777</v>
      </c>
      <c r="I77" s="42">
        <f t="shared" si="18"/>
        <v>0.6979166666666666</v>
      </c>
      <c r="J77" s="42">
        <f t="shared" si="19"/>
        <v>0.7139423076923077</v>
      </c>
      <c r="K77" s="42">
        <f t="shared" si="20"/>
        <v>0.7326388888888888</v>
      </c>
      <c r="L77" s="66">
        <f t="shared" si="23"/>
        <v>70</v>
      </c>
      <c r="M77" s="15"/>
    </row>
    <row r="78" spans="1:13" ht="12.75" customHeight="1" hidden="1">
      <c r="A78" s="35"/>
      <c r="B78" s="40">
        <f>B77-A78</f>
        <v>3.5</v>
      </c>
      <c r="C78" s="40">
        <f>C77+A78</f>
        <v>186.5</v>
      </c>
      <c r="D78" s="43"/>
      <c r="E78" s="60"/>
      <c r="F78" s="36"/>
      <c r="G78" s="42">
        <f t="shared" si="16"/>
        <v>0.671875</v>
      </c>
      <c r="H78" s="42">
        <f t="shared" si="17"/>
        <v>0.6840277777777777</v>
      </c>
      <c r="I78" s="42">
        <f t="shared" si="18"/>
        <v>0.6979166666666666</v>
      </c>
      <c r="J78" s="42">
        <f t="shared" si="19"/>
        <v>0.7139423076923077</v>
      </c>
      <c r="K78" s="42">
        <f t="shared" si="20"/>
        <v>0.7326388888888888</v>
      </c>
      <c r="L78" s="66">
        <f t="shared" si="23"/>
        <v>70</v>
      </c>
      <c r="M78" s="15"/>
    </row>
    <row r="79" spans="1:13" ht="12.75" customHeight="1" hidden="1">
      <c r="A79" s="35"/>
      <c r="B79" s="40">
        <f t="shared" si="24"/>
        <v>3.5</v>
      </c>
      <c r="C79" s="40">
        <f t="shared" si="25"/>
        <v>186.5</v>
      </c>
      <c r="D79" s="43"/>
      <c r="E79" s="60"/>
      <c r="F79" s="36"/>
      <c r="G79" s="42">
        <f t="shared" si="16"/>
        <v>0.671875</v>
      </c>
      <c r="H79" s="42">
        <f t="shared" si="17"/>
        <v>0.6840277777777777</v>
      </c>
      <c r="I79" s="42">
        <f t="shared" si="18"/>
        <v>0.6979166666666666</v>
      </c>
      <c r="J79" s="42">
        <f t="shared" si="19"/>
        <v>0.7139423076923077</v>
      </c>
      <c r="K79" s="42">
        <f t="shared" si="20"/>
        <v>0.7326388888888888</v>
      </c>
      <c r="L79" s="66">
        <f t="shared" si="23"/>
        <v>70</v>
      </c>
      <c r="M79" s="15"/>
    </row>
    <row r="80" spans="1:13" ht="13.5" customHeight="1">
      <c r="A80" s="35">
        <v>3.5</v>
      </c>
      <c r="B80" s="40">
        <f t="shared" si="24"/>
        <v>0</v>
      </c>
      <c r="C80" s="40">
        <f t="shared" si="25"/>
        <v>190</v>
      </c>
      <c r="D80" s="37" t="s">
        <v>285</v>
      </c>
      <c r="E80" s="36"/>
      <c r="F80" s="36">
        <v>45</v>
      </c>
      <c r="G80" s="42">
        <f t="shared" si="16"/>
        <v>0.6809895833333333</v>
      </c>
      <c r="H80" s="42">
        <f t="shared" si="17"/>
        <v>0.69375</v>
      </c>
      <c r="I80" s="42">
        <f t="shared" si="18"/>
        <v>0.7083333333333333</v>
      </c>
      <c r="J80" s="42">
        <f t="shared" si="19"/>
        <v>0.7251602564102564</v>
      </c>
      <c r="K80" s="42">
        <f t="shared" si="20"/>
        <v>0.7447916666666666</v>
      </c>
      <c r="L80" s="66">
        <f t="shared" si="23"/>
        <v>73.5</v>
      </c>
      <c r="M80" s="103"/>
    </row>
    <row r="81" spans="2:13" ht="13.5" customHeight="1">
      <c r="B81" s="6"/>
      <c r="C81" s="16"/>
      <c r="D81" s="10"/>
      <c r="E81" s="6"/>
      <c r="F81" s="6"/>
      <c r="G81" s="6"/>
      <c r="H81" s="6"/>
      <c r="I81" s="6"/>
      <c r="J81" s="6"/>
      <c r="K81" s="6"/>
      <c r="L81" s="10"/>
      <c r="M81" s="70"/>
    </row>
    <row r="82" spans="2:13" ht="13.5" customHeight="1">
      <c r="B82" s="16"/>
      <c r="C82" s="16"/>
      <c r="D82" s="10"/>
      <c r="E82" s="6"/>
      <c r="F82" s="6"/>
      <c r="G82" s="6"/>
      <c r="H82" s="6"/>
      <c r="I82" s="79"/>
      <c r="J82" s="79"/>
      <c r="K82" s="79"/>
      <c r="L82" s="80"/>
      <c r="M82" s="104"/>
    </row>
    <row r="83" spans="2:13" ht="13.5" customHeight="1">
      <c r="B83" s="16"/>
      <c r="C83" s="16"/>
      <c r="D83" s="105"/>
      <c r="E83" s="6"/>
      <c r="F83" s="5"/>
      <c r="G83" s="6"/>
      <c r="H83" s="5"/>
      <c r="I83" s="79"/>
      <c r="J83" s="79"/>
      <c r="K83" s="79"/>
      <c r="L83" s="80"/>
      <c r="M83" s="104"/>
    </row>
    <row r="84" spans="2:13" ht="13.5" customHeight="1">
      <c r="B84" s="6"/>
      <c r="C84" s="6"/>
      <c r="D84" s="10"/>
      <c r="E84" s="6"/>
      <c r="F84" s="6"/>
      <c r="G84" s="6"/>
      <c r="H84" s="6"/>
      <c r="I84" s="79"/>
      <c r="J84" s="79"/>
      <c r="K84" s="79"/>
      <c r="L84" s="80"/>
      <c r="M84" s="15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6" r:id="rId2"/>
  <headerFooter alignWithMargins="0">
    <oddFooter>&amp;L&amp;F   &amp;D  &amp;T&amp;C&amp;"Arial,Gras"&amp;12Itinéraire provisoire&amp;R&amp;8Les communes en lettres majuscules sont des
chefs-lieux de cantons, sous-préfectures ou préfectures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D31" sqref="D31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5" width="7.7109375" style="2" customWidth="1"/>
    <col min="6" max="6" width="7.7109375" style="106" customWidth="1"/>
    <col min="7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41109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3" ht="13.5" customHeight="1">
      <c r="A4" s="325" t="s">
        <v>286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2" t="s">
        <v>230</v>
      </c>
      <c r="M4" s="2" t="s">
        <v>231</v>
      </c>
    </row>
    <row r="5" spans="1:14" ht="13.5" customHeight="1">
      <c r="A5" s="16"/>
      <c r="B5" s="6"/>
      <c r="C5" s="17"/>
      <c r="D5" s="328" t="s">
        <v>287</v>
      </c>
      <c r="E5" s="328"/>
      <c r="F5" s="328"/>
      <c r="G5" s="328"/>
      <c r="H5" s="16">
        <v>194.5</v>
      </c>
      <c r="I5" s="6" t="s">
        <v>7</v>
      </c>
      <c r="J5" s="6"/>
      <c r="K5" s="6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22"/>
      <c r="D6" s="23" t="s">
        <v>9</v>
      </c>
      <c r="E6" s="24" t="s">
        <v>10</v>
      </c>
      <c r="F6" s="107" t="s">
        <v>11</v>
      </c>
      <c r="G6" s="330" t="s">
        <v>12</v>
      </c>
      <c r="H6" s="330"/>
      <c r="I6" s="330"/>
      <c r="J6" s="330"/>
      <c r="K6" s="330"/>
      <c r="L6" s="19">
        <v>0.46875</v>
      </c>
      <c r="M6" s="19">
        <v>0.46875</v>
      </c>
      <c r="N6" s="15" t="s">
        <v>13</v>
      </c>
    </row>
    <row r="7" spans="1:12" ht="13.5" customHeight="1">
      <c r="A7" s="26"/>
      <c r="B7" s="27" t="s">
        <v>14</v>
      </c>
      <c r="C7" s="27" t="s">
        <v>15</v>
      </c>
      <c r="D7" s="28"/>
      <c r="E7" s="29" t="s">
        <v>16</v>
      </c>
      <c r="F7" s="108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</row>
    <row r="8" spans="1:12" ht="13.5" customHeight="1">
      <c r="A8" s="72"/>
      <c r="B8" s="84"/>
      <c r="C8" s="84"/>
      <c r="D8" s="32" t="s">
        <v>288</v>
      </c>
      <c r="E8" s="31"/>
      <c r="F8" s="31"/>
      <c r="G8" s="23"/>
      <c r="H8" s="33"/>
      <c r="I8" s="33"/>
      <c r="J8" s="33"/>
      <c r="K8" s="33"/>
      <c r="L8" s="34"/>
    </row>
    <row r="9" spans="1:15" ht="13.5" customHeight="1">
      <c r="A9" s="35">
        <v>0</v>
      </c>
      <c r="B9" s="40">
        <f>$H$5</f>
        <v>194.5</v>
      </c>
      <c r="C9" s="40">
        <v>0</v>
      </c>
      <c r="D9" s="109" t="s">
        <v>285</v>
      </c>
      <c r="E9" s="36" t="s">
        <v>289</v>
      </c>
      <c r="F9" s="36">
        <v>75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$M$5</f>
        <v>0.125</v>
      </c>
      <c r="K9" s="38">
        <f>$M$5</f>
        <v>0.125</v>
      </c>
      <c r="L9" s="39"/>
      <c r="N9" s="4"/>
      <c r="O9" s="4"/>
    </row>
    <row r="10" spans="1:15" ht="13.5" customHeight="1">
      <c r="A10" s="35">
        <v>5</v>
      </c>
      <c r="B10" s="40">
        <f>B9-A10</f>
        <v>189.5</v>
      </c>
      <c r="C10" s="40">
        <f>C9+A10</f>
        <v>5</v>
      </c>
      <c r="D10" s="44" t="s">
        <v>290</v>
      </c>
      <c r="E10" s="36" t="s">
        <v>33</v>
      </c>
      <c r="F10" s="36">
        <v>54</v>
      </c>
      <c r="G10" s="42">
        <f>SUM($G$9+$O$3*C10)</f>
        <v>0.13802083333333334</v>
      </c>
      <c r="H10" s="42">
        <f>SUM($H$9+$P$3*C10)</f>
        <v>0.1388888888888889</v>
      </c>
      <c r="I10" s="42">
        <f>SUM($I$9+$Q$3*C10)</f>
        <v>0.13988095238095238</v>
      </c>
      <c r="J10" s="42">
        <f>SUM($J$9+$R$3*C10)</f>
        <v>0.14102564102564102</v>
      </c>
      <c r="K10" s="42">
        <f>SUM($K$9+$S$3*C10)</f>
        <v>0.1423611111111111</v>
      </c>
      <c r="N10" s="4"/>
      <c r="O10" s="4"/>
    </row>
    <row r="11" spans="1:15" ht="13.5" customHeight="1">
      <c r="A11" s="35">
        <v>6.5</v>
      </c>
      <c r="B11" s="40">
        <f>B10-A11</f>
        <v>183</v>
      </c>
      <c r="C11" s="40">
        <f>C10+A11</f>
        <v>11.5</v>
      </c>
      <c r="D11" s="44" t="s">
        <v>291</v>
      </c>
      <c r="E11" s="36" t="s">
        <v>292</v>
      </c>
      <c r="F11" s="36"/>
      <c r="G11" s="42">
        <f aca="true" t="shared" si="0" ref="G11:G50">SUM($G$9+$O$3*C11)</f>
        <v>0.15494791666666666</v>
      </c>
      <c r="H11" s="42">
        <f aca="true" t="shared" si="1" ref="H11:H50">SUM($H$9+$P$3*C11)</f>
        <v>0.15694444444444444</v>
      </c>
      <c r="I11" s="42">
        <f aca="true" t="shared" si="2" ref="I11:I50">SUM($I$9+$Q$3*C11)</f>
        <v>0.15922619047619047</v>
      </c>
      <c r="J11" s="42">
        <f aca="true" t="shared" si="3" ref="J11:J50">SUM($J$9+$R$3*C11)</f>
        <v>0.16185897435897437</v>
      </c>
      <c r="K11" s="42">
        <f aca="true" t="shared" si="4" ref="K11:K50">SUM($K$9+$S$3*C11)</f>
        <v>0.16493055555555555</v>
      </c>
      <c r="N11" s="4"/>
      <c r="O11" s="4"/>
    </row>
    <row r="12" spans="1:15" ht="13.5" customHeight="1">
      <c r="A12" s="35">
        <v>5</v>
      </c>
      <c r="B12" s="40">
        <f>B11-A12</f>
        <v>178</v>
      </c>
      <c r="C12" s="40">
        <f>C11+A12</f>
        <v>16.5</v>
      </c>
      <c r="D12" s="44" t="s">
        <v>293</v>
      </c>
      <c r="E12" s="45" t="s">
        <v>289</v>
      </c>
      <c r="F12" s="36">
        <v>250</v>
      </c>
      <c r="G12" s="42">
        <f t="shared" si="0"/>
        <v>0.16796875</v>
      </c>
      <c r="H12" s="42">
        <f t="shared" si="1"/>
        <v>0.17083333333333334</v>
      </c>
      <c r="I12" s="42">
        <f t="shared" si="2"/>
        <v>0.17410714285714285</v>
      </c>
      <c r="J12" s="42">
        <f t="shared" si="3"/>
        <v>0.1778846153846154</v>
      </c>
      <c r="K12" s="42">
        <f t="shared" si="4"/>
        <v>0.18229166666666666</v>
      </c>
      <c r="N12" s="4"/>
      <c r="O12" s="4"/>
    </row>
    <row r="13" spans="1:15" ht="13.5" customHeight="1">
      <c r="A13" s="35">
        <v>5.5</v>
      </c>
      <c r="B13" s="40">
        <f>B12-A13</f>
        <v>172.5</v>
      </c>
      <c r="C13" s="40">
        <f>C12+A13</f>
        <v>22</v>
      </c>
      <c r="D13" s="44" t="s">
        <v>294</v>
      </c>
      <c r="E13" s="36" t="s">
        <v>289</v>
      </c>
      <c r="F13" s="36"/>
      <c r="G13" s="42">
        <f t="shared" si="0"/>
        <v>0.18229166666666666</v>
      </c>
      <c r="H13" s="42">
        <f t="shared" si="1"/>
        <v>0.18611111111111112</v>
      </c>
      <c r="I13" s="42">
        <f t="shared" si="2"/>
        <v>0.19047619047619047</v>
      </c>
      <c r="J13" s="42">
        <f t="shared" si="3"/>
        <v>0.1955128205128205</v>
      </c>
      <c r="K13" s="42">
        <f t="shared" si="4"/>
        <v>0.2013888888888889</v>
      </c>
      <c r="N13" s="4"/>
      <c r="O13" s="4"/>
    </row>
    <row r="14" spans="1:15" ht="13.5" customHeight="1">
      <c r="A14" s="35">
        <v>7</v>
      </c>
      <c r="B14" s="40">
        <f aca="true" t="shared" si="5" ref="B14:B50">B13-A14</f>
        <v>165.5</v>
      </c>
      <c r="C14" s="40">
        <f aca="true" t="shared" si="6" ref="C14:C50">C13+A14</f>
        <v>29</v>
      </c>
      <c r="D14" s="44" t="s">
        <v>295</v>
      </c>
      <c r="E14" s="45" t="s">
        <v>289</v>
      </c>
      <c r="F14" s="36"/>
      <c r="G14" s="42">
        <f t="shared" si="0"/>
        <v>0.20052083333333331</v>
      </c>
      <c r="H14" s="42">
        <f t="shared" si="1"/>
        <v>0.20555555555555555</v>
      </c>
      <c r="I14" s="42">
        <f t="shared" si="2"/>
        <v>0.2113095238095238</v>
      </c>
      <c r="J14" s="42">
        <f t="shared" si="3"/>
        <v>0.21794871794871795</v>
      </c>
      <c r="K14" s="42">
        <f t="shared" si="4"/>
        <v>0.22569444444444442</v>
      </c>
      <c r="N14" s="4"/>
      <c r="O14" s="4"/>
    </row>
    <row r="15" spans="1:15" ht="13.5" customHeight="1">
      <c r="A15" s="35">
        <v>7</v>
      </c>
      <c r="B15" s="40">
        <f t="shared" si="5"/>
        <v>158.5</v>
      </c>
      <c r="C15" s="40">
        <f t="shared" si="6"/>
        <v>36</v>
      </c>
      <c r="D15" s="44" t="s">
        <v>296</v>
      </c>
      <c r="E15" s="45" t="s">
        <v>208</v>
      </c>
      <c r="F15" s="36"/>
      <c r="G15" s="42">
        <f t="shared" si="0"/>
        <v>0.21875</v>
      </c>
      <c r="H15" s="42">
        <f t="shared" si="1"/>
        <v>0.22499999999999998</v>
      </c>
      <c r="I15" s="42">
        <f t="shared" si="2"/>
        <v>0.23214285714285715</v>
      </c>
      <c r="J15" s="42">
        <f t="shared" si="3"/>
        <v>0.24038461538461536</v>
      </c>
      <c r="K15" s="42">
        <f t="shared" si="4"/>
        <v>0.25</v>
      </c>
      <c r="N15" s="4"/>
      <c r="O15" s="4"/>
    </row>
    <row r="16" spans="1:15" ht="13.5" customHeight="1">
      <c r="A16" s="35">
        <v>1.5</v>
      </c>
      <c r="B16" s="40">
        <f t="shared" si="5"/>
        <v>157</v>
      </c>
      <c r="C16" s="40">
        <f t="shared" si="6"/>
        <v>37.5</v>
      </c>
      <c r="D16" s="44" t="s">
        <v>297</v>
      </c>
      <c r="E16" s="36" t="s">
        <v>87</v>
      </c>
      <c r="F16" s="36">
        <v>220</v>
      </c>
      <c r="G16" s="42">
        <f t="shared" si="0"/>
        <v>0.22265625</v>
      </c>
      <c r="H16" s="42">
        <f t="shared" si="1"/>
        <v>0.22916666666666666</v>
      </c>
      <c r="I16" s="42">
        <f t="shared" si="2"/>
        <v>0.23660714285714285</v>
      </c>
      <c r="J16" s="42">
        <f t="shared" si="3"/>
        <v>0.24519230769230768</v>
      </c>
      <c r="K16" s="42">
        <f t="shared" si="4"/>
        <v>0.2552083333333333</v>
      </c>
      <c r="N16" s="4"/>
      <c r="O16" s="4"/>
    </row>
    <row r="17" spans="1:15" ht="13.5" customHeight="1">
      <c r="A17" s="35">
        <v>3.5</v>
      </c>
      <c r="B17" s="40">
        <f t="shared" si="5"/>
        <v>153.5</v>
      </c>
      <c r="C17" s="40">
        <f t="shared" si="6"/>
        <v>41</v>
      </c>
      <c r="D17" s="44" t="s">
        <v>298</v>
      </c>
      <c r="E17" s="36" t="s">
        <v>299</v>
      </c>
      <c r="F17" s="36"/>
      <c r="G17" s="42">
        <f t="shared" si="0"/>
        <v>0.23177083333333331</v>
      </c>
      <c r="H17" s="42">
        <f t="shared" si="1"/>
        <v>0.23888888888888887</v>
      </c>
      <c r="I17" s="42">
        <f t="shared" si="2"/>
        <v>0.24702380952380953</v>
      </c>
      <c r="J17" s="42">
        <f t="shared" si="3"/>
        <v>0.2564102564102564</v>
      </c>
      <c r="K17" s="42">
        <f t="shared" si="4"/>
        <v>0.2673611111111111</v>
      </c>
      <c r="N17" s="4"/>
      <c r="O17" s="4"/>
    </row>
    <row r="18" spans="1:15" ht="13.5" customHeight="1">
      <c r="A18" s="35">
        <v>1.5</v>
      </c>
      <c r="B18" s="40">
        <f t="shared" si="5"/>
        <v>152</v>
      </c>
      <c r="C18" s="40">
        <f t="shared" si="6"/>
        <v>42.5</v>
      </c>
      <c r="D18" s="44" t="s">
        <v>300</v>
      </c>
      <c r="E18" s="45" t="s">
        <v>299</v>
      </c>
      <c r="F18" s="36"/>
      <c r="G18" s="42">
        <f t="shared" si="0"/>
        <v>0.23567708333333331</v>
      </c>
      <c r="H18" s="42">
        <f t="shared" si="1"/>
        <v>0.24305555555555552</v>
      </c>
      <c r="I18" s="42">
        <f t="shared" si="2"/>
        <v>0.25148809523809523</v>
      </c>
      <c r="J18" s="42">
        <f t="shared" si="3"/>
        <v>0.2612179487179487</v>
      </c>
      <c r="K18" s="42">
        <f t="shared" si="4"/>
        <v>0.2725694444444444</v>
      </c>
      <c r="N18" s="4"/>
      <c r="O18" s="4"/>
    </row>
    <row r="19" spans="1:15" ht="13.5" customHeight="1">
      <c r="A19" s="35">
        <v>2</v>
      </c>
      <c r="B19" s="40">
        <f t="shared" si="5"/>
        <v>150</v>
      </c>
      <c r="C19" s="40">
        <f t="shared" si="6"/>
        <v>44.5</v>
      </c>
      <c r="D19" s="44" t="s">
        <v>301</v>
      </c>
      <c r="E19" s="36" t="s">
        <v>299</v>
      </c>
      <c r="F19" s="36"/>
      <c r="G19" s="42">
        <f t="shared" si="0"/>
        <v>0.24088541666666666</v>
      </c>
      <c r="H19" s="42">
        <f t="shared" si="1"/>
        <v>0.24861111111111112</v>
      </c>
      <c r="I19" s="42">
        <f t="shared" si="2"/>
        <v>0.25744047619047616</v>
      </c>
      <c r="J19" s="42">
        <f t="shared" si="3"/>
        <v>0.2676282051282051</v>
      </c>
      <c r="K19" s="42">
        <f t="shared" si="4"/>
        <v>0.27951388888888884</v>
      </c>
      <c r="N19" s="4"/>
      <c r="O19" s="4"/>
    </row>
    <row r="20" spans="1:15" ht="13.5" customHeight="1">
      <c r="A20" s="35">
        <v>1.5</v>
      </c>
      <c r="B20" s="40">
        <f t="shared" si="5"/>
        <v>148.5</v>
      </c>
      <c r="C20" s="40">
        <f t="shared" si="6"/>
        <v>46</v>
      </c>
      <c r="D20" s="44" t="s">
        <v>302</v>
      </c>
      <c r="E20" s="36" t="s">
        <v>156</v>
      </c>
      <c r="F20" s="36"/>
      <c r="G20" s="42">
        <f t="shared" si="0"/>
        <v>0.24479166666666666</v>
      </c>
      <c r="H20" s="42">
        <f t="shared" si="1"/>
        <v>0.25277777777777777</v>
      </c>
      <c r="I20" s="42">
        <f t="shared" si="2"/>
        <v>0.26190476190476186</v>
      </c>
      <c r="J20" s="42">
        <f t="shared" si="3"/>
        <v>0.27243589743589747</v>
      </c>
      <c r="K20" s="42">
        <f t="shared" si="4"/>
        <v>0.2847222222222222</v>
      </c>
      <c r="N20" s="4"/>
      <c r="O20" s="4"/>
    </row>
    <row r="21" spans="1:15" ht="13.5" customHeight="1">
      <c r="A21" s="35">
        <v>4.5</v>
      </c>
      <c r="B21" s="40">
        <f t="shared" si="5"/>
        <v>144</v>
      </c>
      <c r="C21" s="40">
        <f t="shared" si="6"/>
        <v>50.5</v>
      </c>
      <c r="D21" s="44" t="s">
        <v>303</v>
      </c>
      <c r="E21" s="45" t="s">
        <v>304</v>
      </c>
      <c r="F21" s="36"/>
      <c r="G21" s="42">
        <f t="shared" si="0"/>
        <v>0.25651041666666663</v>
      </c>
      <c r="H21" s="42">
        <f t="shared" si="1"/>
        <v>0.2652777777777777</v>
      </c>
      <c r="I21" s="42">
        <f t="shared" si="2"/>
        <v>0.27529761904761907</v>
      </c>
      <c r="J21" s="42">
        <f t="shared" si="3"/>
        <v>0.28685897435897434</v>
      </c>
      <c r="K21" s="42">
        <f t="shared" si="4"/>
        <v>0.3003472222222222</v>
      </c>
      <c r="N21" s="4"/>
      <c r="O21" s="4"/>
    </row>
    <row r="22" spans="1:15" ht="13.5" customHeight="1">
      <c r="A22" s="35">
        <v>1</v>
      </c>
      <c r="B22" s="40">
        <f t="shared" si="5"/>
        <v>143</v>
      </c>
      <c r="C22" s="40">
        <f t="shared" si="6"/>
        <v>51.5</v>
      </c>
      <c r="D22" s="44" t="s">
        <v>305</v>
      </c>
      <c r="E22" s="45" t="s">
        <v>304</v>
      </c>
      <c r="F22" s="36"/>
      <c r="G22" s="42">
        <f t="shared" si="0"/>
        <v>0.2591145833333333</v>
      </c>
      <c r="H22" s="42">
        <f t="shared" si="1"/>
        <v>0.26805555555555555</v>
      </c>
      <c r="I22" s="42">
        <f t="shared" si="2"/>
        <v>0.27827380952380953</v>
      </c>
      <c r="J22" s="42">
        <f t="shared" si="3"/>
        <v>0.29006410256410253</v>
      </c>
      <c r="K22" s="42">
        <f t="shared" si="4"/>
        <v>0.3038194444444444</v>
      </c>
      <c r="N22" s="4"/>
      <c r="O22" s="4"/>
    </row>
    <row r="23" spans="1:15" ht="13.5" customHeight="1">
      <c r="A23" s="35">
        <v>3</v>
      </c>
      <c r="B23" s="40">
        <f t="shared" si="5"/>
        <v>140</v>
      </c>
      <c r="C23" s="40">
        <f t="shared" si="6"/>
        <v>54.5</v>
      </c>
      <c r="D23" s="44" t="s">
        <v>306</v>
      </c>
      <c r="E23" s="45" t="s">
        <v>304</v>
      </c>
      <c r="F23" s="36"/>
      <c r="G23" s="42">
        <f t="shared" si="0"/>
        <v>0.2669270833333333</v>
      </c>
      <c r="H23" s="42">
        <f t="shared" si="1"/>
        <v>0.2763888888888889</v>
      </c>
      <c r="I23" s="42">
        <f t="shared" si="2"/>
        <v>0.28720238095238093</v>
      </c>
      <c r="J23" s="42">
        <f t="shared" si="3"/>
        <v>0.29967948717948717</v>
      </c>
      <c r="K23" s="42">
        <f t="shared" si="4"/>
        <v>0.3142361111111111</v>
      </c>
      <c r="N23" s="4"/>
      <c r="O23" s="4"/>
    </row>
    <row r="24" spans="1:15" ht="13.5" customHeight="1">
      <c r="A24" s="35">
        <v>8</v>
      </c>
      <c r="B24" s="40">
        <f t="shared" si="5"/>
        <v>132</v>
      </c>
      <c r="C24" s="40">
        <f t="shared" si="6"/>
        <v>62.5</v>
      </c>
      <c r="D24" s="44" t="s">
        <v>307</v>
      </c>
      <c r="E24" s="45" t="s">
        <v>304</v>
      </c>
      <c r="F24" s="36">
        <v>1055</v>
      </c>
      <c r="G24" s="42">
        <f t="shared" si="0"/>
        <v>0.28776041666666663</v>
      </c>
      <c r="H24" s="42">
        <f t="shared" si="1"/>
        <v>0.29861111111111105</v>
      </c>
      <c r="I24" s="42">
        <f t="shared" si="2"/>
        <v>0.31101190476190477</v>
      </c>
      <c r="J24" s="42">
        <f t="shared" si="3"/>
        <v>0.3253205128205128</v>
      </c>
      <c r="K24" s="42">
        <f t="shared" si="4"/>
        <v>0.34201388888888884</v>
      </c>
      <c r="N24" s="4"/>
      <c r="O24" s="4"/>
    </row>
    <row r="25" spans="1:15" ht="13.5" customHeight="1">
      <c r="A25" s="35">
        <v>2</v>
      </c>
      <c r="B25" s="40">
        <f t="shared" si="5"/>
        <v>130</v>
      </c>
      <c r="C25" s="40">
        <f t="shared" si="6"/>
        <v>64.5</v>
      </c>
      <c r="D25" s="44" t="s">
        <v>308</v>
      </c>
      <c r="E25" s="45" t="s">
        <v>304</v>
      </c>
      <c r="F25" s="36"/>
      <c r="G25" s="42">
        <f t="shared" si="0"/>
        <v>0.29296875</v>
      </c>
      <c r="H25" s="42">
        <f t="shared" si="1"/>
        <v>0.30416666666666664</v>
      </c>
      <c r="I25" s="42">
        <f t="shared" si="2"/>
        <v>0.3169642857142857</v>
      </c>
      <c r="J25" s="42">
        <f t="shared" si="3"/>
        <v>0.3317307692307692</v>
      </c>
      <c r="K25" s="42">
        <f t="shared" si="4"/>
        <v>0.3489583333333333</v>
      </c>
      <c r="N25" s="4"/>
      <c r="O25" s="4"/>
    </row>
    <row r="26" spans="1:15" ht="13.5" customHeight="1">
      <c r="A26" s="35">
        <v>2</v>
      </c>
      <c r="B26" s="40">
        <f t="shared" si="5"/>
        <v>128</v>
      </c>
      <c r="C26" s="40">
        <f t="shared" si="6"/>
        <v>66.5</v>
      </c>
      <c r="D26" s="44" t="s">
        <v>309</v>
      </c>
      <c r="E26" s="36" t="s">
        <v>304</v>
      </c>
      <c r="F26" s="36">
        <v>892</v>
      </c>
      <c r="G26" s="42">
        <f t="shared" si="0"/>
        <v>0.2981770833333333</v>
      </c>
      <c r="H26" s="42">
        <f t="shared" si="1"/>
        <v>0.30972222222222223</v>
      </c>
      <c r="I26" s="42">
        <f t="shared" si="2"/>
        <v>0.32291666666666663</v>
      </c>
      <c r="J26" s="42">
        <f t="shared" si="3"/>
        <v>0.33814102564102566</v>
      </c>
      <c r="K26" s="42">
        <f t="shared" si="4"/>
        <v>0.3559027777777778</v>
      </c>
      <c r="N26" s="4"/>
      <c r="O26" s="4"/>
    </row>
    <row r="27" spans="1:15" ht="13.5" customHeight="1">
      <c r="A27" s="35">
        <v>4</v>
      </c>
      <c r="B27" s="40">
        <f t="shared" si="5"/>
        <v>124</v>
      </c>
      <c r="C27" s="40">
        <f t="shared" si="6"/>
        <v>70.5</v>
      </c>
      <c r="D27" s="44" t="s">
        <v>310</v>
      </c>
      <c r="E27" s="45" t="s">
        <v>198</v>
      </c>
      <c r="F27" s="36"/>
      <c r="G27" s="42">
        <f t="shared" si="0"/>
        <v>0.30859375</v>
      </c>
      <c r="H27" s="42">
        <f t="shared" si="1"/>
        <v>0.3208333333333333</v>
      </c>
      <c r="I27" s="42">
        <f t="shared" si="2"/>
        <v>0.33482142857142855</v>
      </c>
      <c r="J27" s="42">
        <f t="shared" si="3"/>
        <v>0.35096153846153844</v>
      </c>
      <c r="K27" s="42">
        <f t="shared" si="4"/>
        <v>0.36979166666666663</v>
      </c>
      <c r="N27" s="4"/>
      <c r="O27" s="4"/>
    </row>
    <row r="28" spans="1:15" ht="13.5" customHeight="1">
      <c r="A28" s="35">
        <v>10.5</v>
      </c>
      <c r="B28" s="40">
        <f t="shared" si="5"/>
        <v>113.5</v>
      </c>
      <c r="C28" s="40">
        <f t="shared" si="6"/>
        <v>81</v>
      </c>
      <c r="D28" s="44" t="s">
        <v>311</v>
      </c>
      <c r="E28" s="36" t="s">
        <v>78</v>
      </c>
      <c r="F28" s="36">
        <v>210</v>
      </c>
      <c r="G28" s="42">
        <f t="shared" si="0"/>
        <v>0.3359375</v>
      </c>
      <c r="H28" s="42">
        <f t="shared" si="1"/>
        <v>0.35</v>
      </c>
      <c r="I28" s="42">
        <f t="shared" si="2"/>
        <v>0.36607142857142855</v>
      </c>
      <c r="J28" s="42">
        <f t="shared" si="3"/>
        <v>0.3846153846153846</v>
      </c>
      <c r="K28" s="42">
        <f t="shared" si="4"/>
        <v>0.40625</v>
      </c>
      <c r="N28" s="4"/>
      <c r="O28" s="4"/>
    </row>
    <row r="29" spans="1:15" ht="13.5" customHeight="1">
      <c r="A29" s="35">
        <v>3.5</v>
      </c>
      <c r="B29" s="40">
        <f t="shared" si="5"/>
        <v>110</v>
      </c>
      <c r="C29" s="40">
        <f t="shared" si="6"/>
        <v>84.5</v>
      </c>
      <c r="D29" s="44" t="s">
        <v>312</v>
      </c>
      <c r="E29" s="45" t="s">
        <v>313</v>
      </c>
      <c r="F29" s="36">
        <v>196</v>
      </c>
      <c r="G29" s="42">
        <f t="shared" si="0"/>
        <v>0.3450520833333333</v>
      </c>
      <c r="H29" s="42">
        <f t="shared" si="1"/>
        <v>0.35972222222222217</v>
      </c>
      <c r="I29" s="42">
        <f t="shared" si="2"/>
        <v>0.37648809523809523</v>
      </c>
      <c r="J29" s="42">
        <f t="shared" si="3"/>
        <v>0.3958333333333333</v>
      </c>
      <c r="K29" s="42">
        <f t="shared" si="4"/>
        <v>0.41840277777777773</v>
      </c>
      <c r="N29" s="4"/>
      <c r="O29" s="4"/>
    </row>
    <row r="30" spans="1:15" ht="13.5" customHeight="1">
      <c r="A30" s="35">
        <v>2.5</v>
      </c>
      <c r="B30" s="40">
        <f t="shared" si="5"/>
        <v>107.5</v>
      </c>
      <c r="C30" s="40">
        <f t="shared" si="6"/>
        <v>87</v>
      </c>
      <c r="D30" s="44" t="s">
        <v>314</v>
      </c>
      <c r="E30" s="45" t="s">
        <v>315</v>
      </c>
      <c r="F30" s="36"/>
      <c r="G30" s="42">
        <f t="shared" si="0"/>
        <v>0.3515625</v>
      </c>
      <c r="H30" s="42">
        <f t="shared" si="1"/>
        <v>0.36666666666666664</v>
      </c>
      <c r="I30" s="42">
        <f t="shared" si="2"/>
        <v>0.3839285714285714</v>
      </c>
      <c r="J30" s="42">
        <f t="shared" si="3"/>
        <v>0.40384615384615385</v>
      </c>
      <c r="K30" s="42">
        <f t="shared" si="4"/>
        <v>0.4270833333333333</v>
      </c>
      <c r="N30" s="4"/>
      <c r="O30" s="4"/>
    </row>
    <row r="31" spans="1:15" ht="13.5" customHeight="1">
      <c r="A31" s="35">
        <v>2</v>
      </c>
      <c r="B31" s="40">
        <f t="shared" si="5"/>
        <v>105.5</v>
      </c>
      <c r="C31" s="40">
        <f t="shared" si="6"/>
        <v>89</v>
      </c>
      <c r="D31" s="44" t="s">
        <v>316</v>
      </c>
      <c r="E31" s="45" t="s">
        <v>315</v>
      </c>
      <c r="F31" s="36"/>
      <c r="G31" s="42">
        <f t="shared" si="0"/>
        <v>0.3567708333333333</v>
      </c>
      <c r="H31" s="42">
        <f t="shared" si="1"/>
        <v>0.37222222222222223</v>
      </c>
      <c r="I31" s="42">
        <f t="shared" si="2"/>
        <v>0.3898809523809524</v>
      </c>
      <c r="J31" s="42">
        <f t="shared" si="3"/>
        <v>0.41025641025641024</v>
      </c>
      <c r="K31" s="42">
        <f t="shared" si="4"/>
        <v>0.43402777777777773</v>
      </c>
      <c r="N31" s="4"/>
      <c r="O31" s="4"/>
    </row>
    <row r="32" spans="1:15" ht="13.5" customHeight="1">
      <c r="A32" s="35">
        <v>2.5</v>
      </c>
      <c r="B32" s="40">
        <f t="shared" si="5"/>
        <v>103</v>
      </c>
      <c r="C32" s="40">
        <f t="shared" si="6"/>
        <v>91.5</v>
      </c>
      <c r="D32" s="44" t="s">
        <v>317</v>
      </c>
      <c r="E32" s="45" t="s">
        <v>318</v>
      </c>
      <c r="F32" s="36"/>
      <c r="G32" s="42">
        <f t="shared" si="0"/>
        <v>0.36328125</v>
      </c>
      <c r="H32" s="42">
        <f t="shared" si="1"/>
        <v>0.37916666666666665</v>
      </c>
      <c r="I32" s="42">
        <f t="shared" si="2"/>
        <v>0.39732142857142855</v>
      </c>
      <c r="J32" s="42">
        <f t="shared" si="3"/>
        <v>0.4182692307692308</v>
      </c>
      <c r="K32" s="42">
        <f t="shared" si="4"/>
        <v>0.4427083333333333</v>
      </c>
      <c r="N32" s="4"/>
      <c r="O32" s="4"/>
    </row>
    <row r="33" spans="1:15" ht="13.5" customHeight="1">
      <c r="A33" s="35">
        <v>2</v>
      </c>
      <c r="B33" s="40">
        <f t="shared" si="5"/>
        <v>101</v>
      </c>
      <c r="C33" s="40">
        <f t="shared" si="6"/>
        <v>93.5</v>
      </c>
      <c r="D33" s="28" t="s">
        <v>319</v>
      </c>
      <c r="E33" s="45" t="s">
        <v>318</v>
      </c>
      <c r="F33" s="36"/>
      <c r="G33" s="42">
        <f t="shared" si="0"/>
        <v>0.3684895833333333</v>
      </c>
      <c r="H33" s="42">
        <f t="shared" si="1"/>
        <v>0.3847222222222222</v>
      </c>
      <c r="I33" s="42">
        <f t="shared" si="2"/>
        <v>0.40327380952380953</v>
      </c>
      <c r="J33" s="42">
        <f t="shared" si="3"/>
        <v>0.42467948717948717</v>
      </c>
      <c r="K33" s="42">
        <f t="shared" si="4"/>
        <v>0.44965277777777773</v>
      </c>
      <c r="N33" s="4"/>
      <c r="O33" s="4"/>
    </row>
    <row r="34" spans="1:15" ht="13.5" customHeight="1">
      <c r="A34" s="35">
        <v>4.5</v>
      </c>
      <c r="B34" s="40">
        <f t="shared" si="5"/>
        <v>96.5</v>
      </c>
      <c r="C34" s="40">
        <f t="shared" si="6"/>
        <v>98</v>
      </c>
      <c r="D34" s="44" t="s">
        <v>320</v>
      </c>
      <c r="E34" s="45" t="s">
        <v>321</v>
      </c>
      <c r="F34" s="36"/>
      <c r="G34" s="42">
        <f t="shared" si="0"/>
        <v>0.3802083333333333</v>
      </c>
      <c r="H34" s="42">
        <f t="shared" si="1"/>
        <v>0.3972222222222222</v>
      </c>
      <c r="I34" s="42">
        <f t="shared" si="2"/>
        <v>0.41666666666666663</v>
      </c>
      <c r="J34" s="42">
        <f t="shared" si="3"/>
        <v>0.4391025641025641</v>
      </c>
      <c r="K34" s="42">
        <f t="shared" si="4"/>
        <v>0.46527777777777773</v>
      </c>
      <c r="N34" s="4"/>
      <c r="O34" s="4"/>
    </row>
    <row r="35" spans="1:15" ht="13.5" customHeight="1">
      <c r="A35" s="35">
        <v>3</v>
      </c>
      <c r="B35" s="40">
        <f t="shared" si="5"/>
        <v>93.5</v>
      </c>
      <c r="C35" s="40">
        <f t="shared" si="6"/>
        <v>101</v>
      </c>
      <c r="D35" s="110" t="s">
        <v>322</v>
      </c>
      <c r="E35" s="45" t="s">
        <v>323</v>
      </c>
      <c r="F35" s="36"/>
      <c r="G35" s="42">
        <f t="shared" si="0"/>
        <v>0.3880208333333333</v>
      </c>
      <c r="H35" s="42">
        <f t="shared" si="1"/>
        <v>0.4055555555555555</v>
      </c>
      <c r="I35" s="42">
        <f t="shared" si="2"/>
        <v>0.4255952380952381</v>
      </c>
      <c r="J35" s="42">
        <f t="shared" si="3"/>
        <v>0.44871794871794873</v>
      </c>
      <c r="K35" s="42">
        <f t="shared" si="4"/>
        <v>0.4756944444444444</v>
      </c>
      <c r="N35" s="4"/>
      <c r="O35" s="4"/>
    </row>
    <row r="36" spans="1:15" ht="12.75" customHeight="1" hidden="1">
      <c r="A36" s="35"/>
      <c r="B36" s="40">
        <f t="shared" si="5"/>
        <v>93.5</v>
      </c>
      <c r="C36" s="40">
        <f t="shared" si="6"/>
        <v>101</v>
      </c>
      <c r="D36" s="110"/>
      <c r="E36" s="45"/>
      <c r="F36" s="36"/>
      <c r="G36" s="42">
        <f t="shared" si="0"/>
        <v>0.3880208333333333</v>
      </c>
      <c r="H36" s="42">
        <f t="shared" si="1"/>
        <v>0.4055555555555555</v>
      </c>
      <c r="I36" s="42">
        <f t="shared" si="2"/>
        <v>0.4255952380952381</v>
      </c>
      <c r="J36" s="42">
        <f t="shared" si="3"/>
        <v>0.44871794871794873</v>
      </c>
      <c r="K36" s="42">
        <f t="shared" si="4"/>
        <v>0.4756944444444444</v>
      </c>
      <c r="N36" s="4"/>
      <c r="O36" s="4"/>
    </row>
    <row r="37" spans="1:15" ht="12.75" customHeight="1" hidden="1">
      <c r="A37" s="35"/>
      <c r="B37" s="40">
        <f t="shared" si="5"/>
        <v>93.5</v>
      </c>
      <c r="C37" s="40">
        <f t="shared" si="6"/>
        <v>101</v>
      </c>
      <c r="D37" s="28"/>
      <c r="E37" s="45"/>
      <c r="F37" s="36"/>
      <c r="G37" s="42">
        <f t="shared" si="0"/>
        <v>0.3880208333333333</v>
      </c>
      <c r="H37" s="42">
        <f t="shared" si="1"/>
        <v>0.4055555555555555</v>
      </c>
      <c r="I37" s="42">
        <f t="shared" si="2"/>
        <v>0.4255952380952381</v>
      </c>
      <c r="J37" s="42">
        <f t="shared" si="3"/>
        <v>0.44871794871794873</v>
      </c>
      <c r="K37" s="42">
        <f t="shared" si="4"/>
        <v>0.4756944444444444</v>
      </c>
      <c r="N37" s="4"/>
      <c r="O37" s="4"/>
    </row>
    <row r="38" spans="1:15" ht="12.75" customHeight="1" hidden="1">
      <c r="A38" s="35"/>
      <c r="B38" s="40">
        <f t="shared" si="5"/>
        <v>93.5</v>
      </c>
      <c r="C38" s="40">
        <f t="shared" si="6"/>
        <v>101</v>
      </c>
      <c r="D38" s="43"/>
      <c r="E38" s="45"/>
      <c r="F38" s="36"/>
      <c r="G38" s="42">
        <f t="shared" si="0"/>
        <v>0.3880208333333333</v>
      </c>
      <c r="H38" s="42">
        <f t="shared" si="1"/>
        <v>0.4055555555555555</v>
      </c>
      <c r="I38" s="42">
        <f t="shared" si="2"/>
        <v>0.4255952380952381</v>
      </c>
      <c r="J38" s="42">
        <f t="shared" si="3"/>
        <v>0.44871794871794873</v>
      </c>
      <c r="K38" s="42">
        <f t="shared" si="4"/>
        <v>0.4756944444444444</v>
      </c>
      <c r="N38" s="4"/>
      <c r="O38" s="4"/>
    </row>
    <row r="39" spans="1:15" ht="12.75" customHeight="1" hidden="1">
      <c r="A39" s="35"/>
      <c r="B39" s="40">
        <f t="shared" si="5"/>
        <v>93.5</v>
      </c>
      <c r="C39" s="40">
        <f t="shared" si="6"/>
        <v>101</v>
      </c>
      <c r="D39" s="41"/>
      <c r="E39" s="45"/>
      <c r="F39" s="36"/>
      <c r="G39" s="42">
        <f t="shared" si="0"/>
        <v>0.3880208333333333</v>
      </c>
      <c r="H39" s="42">
        <f t="shared" si="1"/>
        <v>0.4055555555555555</v>
      </c>
      <c r="I39" s="42">
        <f t="shared" si="2"/>
        <v>0.4255952380952381</v>
      </c>
      <c r="J39" s="42">
        <f t="shared" si="3"/>
        <v>0.44871794871794873</v>
      </c>
      <c r="K39" s="42">
        <f t="shared" si="4"/>
        <v>0.4756944444444444</v>
      </c>
      <c r="N39" s="4"/>
      <c r="O39" s="4"/>
    </row>
    <row r="40" spans="1:15" ht="12.75" customHeight="1" hidden="1">
      <c r="A40" s="53"/>
      <c r="B40" s="40">
        <f t="shared" si="5"/>
        <v>93.5</v>
      </c>
      <c r="C40" s="40">
        <f t="shared" si="6"/>
        <v>101</v>
      </c>
      <c r="D40" s="43"/>
      <c r="E40" s="57"/>
      <c r="F40" s="111"/>
      <c r="G40" s="42">
        <f t="shared" si="0"/>
        <v>0.3880208333333333</v>
      </c>
      <c r="H40" s="42">
        <f t="shared" si="1"/>
        <v>0.4055555555555555</v>
      </c>
      <c r="I40" s="42">
        <f t="shared" si="2"/>
        <v>0.4255952380952381</v>
      </c>
      <c r="J40" s="42">
        <f t="shared" si="3"/>
        <v>0.44871794871794873</v>
      </c>
      <c r="K40" s="42">
        <f t="shared" si="4"/>
        <v>0.4756944444444444</v>
      </c>
      <c r="N40" s="4"/>
      <c r="O40" s="4"/>
    </row>
    <row r="41" spans="1:15" ht="12.75" customHeight="1" hidden="1">
      <c r="A41" s="53"/>
      <c r="B41" s="40">
        <f t="shared" si="5"/>
        <v>93.5</v>
      </c>
      <c r="C41" s="40">
        <f t="shared" si="6"/>
        <v>101</v>
      </c>
      <c r="D41" s="54"/>
      <c r="E41" s="59"/>
      <c r="F41" s="111"/>
      <c r="G41" s="42">
        <f t="shared" si="0"/>
        <v>0.3880208333333333</v>
      </c>
      <c r="H41" s="42">
        <f t="shared" si="1"/>
        <v>0.4055555555555555</v>
      </c>
      <c r="I41" s="42">
        <f t="shared" si="2"/>
        <v>0.4255952380952381</v>
      </c>
      <c r="J41" s="42">
        <f t="shared" si="3"/>
        <v>0.44871794871794873</v>
      </c>
      <c r="K41" s="42">
        <f t="shared" si="4"/>
        <v>0.4756944444444444</v>
      </c>
      <c r="N41" s="4"/>
      <c r="O41" s="4"/>
    </row>
    <row r="42" spans="1:15" ht="12.75" customHeight="1" hidden="1">
      <c r="A42" s="53"/>
      <c r="B42" s="40">
        <f t="shared" si="5"/>
        <v>93.5</v>
      </c>
      <c r="C42" s="40">
        <f t="shared" si="6"/>
        <v>101</v>
      </c>
      <c r="D42" s="54"/>
      <c r="E42" s="59"/>
      <c r="F42" s="111"/>
      <c r="G42" s="42">
        <f t="shared" si="0"/>
        <v>0.3880208333333333</v>
      </c>
      <c r="H42" s="42">
        <f t="shared" si="1"/>
        <v>0.4055555555555555</v>
      </c>
      <c r="I42" s="42">
        <f t="shared" si="2"/>
        <v>0.4255952380952381</v>
      </c>
      <c r="J42" s="42">
        <f t="shared" si="3"/>
        <v>0.44871794871794873</v>
      </c>
      <c r="K42" s="42">
        <f t="shared" si="4"/>
        <v>0.4756944444444444</v>
      </c>
      <c r="N42" s="4"/>
      <c r="O42" s="4"/>
    </row>
    <row r="43" spans="1:15" ht="12.75" customHeight="1" hidden="1">
      <c r="A43" s="53"/>
      <c r="B43" s="40">
        <f t="shared" si="5"/>
        <v>93.5</v>
      </c>
      <c r="C43" s="40">
        <f t="shared" si="6"/>
        <v>101</v>
      </c>
      <c r="D43" s="54"/>
      <c r="E43" s="59"/>
      <c r="F43" s="111"/>
      <c r="G43" s="42">
        <f t="shared" si="0"/>
        <v>0.3880208333333333</v>
      </c>
      <c r="H43" s="42">
        <f t="shared" si="1"/>
        <v>0.4055555555555555</v>
      </c>
      <c r="I43" s="42">
        <f t="shared" si="2"/>
        <v>0.4255952380952381</v>
      </c>
      <c r="J43" s="42">
        <f t="shared" si="3"/>
        <v>0.44871794871794873</v>
      </c>
      <c r="K43" s="42">
        <f t="shared" si="4"/>
        <v>0.4756944444444444</v>
      </c>
      <c r="N43" s="4"/>
      <c r="O43" s="4"/>
    </row>
    <row r="44" spans="1:15" ht="12.75" customHeight="1" hidden="1">
      <c r="A44" s="53"/>
      <c r="B44" s="40">
        <f>B43-A44</f>
        <v>93.5</v>
      </c>
      <c r="C44" s="40">
        <f>C43+A44</f>
        <v>101</v>
      </c>
      <c r="D44" s="54"/>
      <c r="E44" s="59"/>
      <c r="F44" s="111"/>
      <c r="G44" s="42">
        <f t="shared" si="0"/>
        <v>0.3880208333333333</v>
      </c>
      <c r="H44" s="42">
        <f t="shared" si="1"/>
        <v>0.4055555555555555</v>
      </c>
      <c r="I44" s="42">
        <f t="shared" si="2"/>
        <v>0.4255952380952381</v>
      </c>
      <c r="J44" s="42">
        <f t="shared" si="3"/>
        <v>0.44871794871794873</v>
      </c>
      <c r="K44" s="42">
        <f t="shared" si="4"/>
        <v>0.4756944444444444</v>
      </c>
      <c r="N44" s="4"/>
      <c r="O44" s="4"/>
    </row>
    <row r="45" spans="1:15" ht="12.75" customHeight="1" hidden="1">
      <c r="A45" s="35"/>
      <c r="B45" s="40">
        <f>B44-A45</f>
        <v>93.5</v>
      </c>
      <c r="C45" s="40">
        <f>C44+A45</f>
        <v>101</v>
      </c>
      <c r="D45" s="54"/>
      <c r="E45" s="60"/>
      <c r="F45" s="112"/>
      <c r="G45" s="42">
        <f t="shared" si="0"/>
        <v>0.3880208333333333</v>
      </c>
      <c r="H45" s="42">
        <f t="shared" si="1"/>
        <v>0.4055555555555555</v>
      </c>
      <c r="I45" s="42">
        <f t="shared" si="2"/>
        <v>0.4255952380952381</v>
      </c>
      <c r="J45" s="42">
        <f t="shared" si="3"/>
        <v>0.44871794871794873</v>
      </c>
      <c r="K45" s="42">
        <f t="shared" si="4"/>
        <v>0.4756944444444444</v>
      </c>
      <c r="N45" s="4"/>
      <c r="O45" s="4"/>
    </row>
    <row r="46" spans="1:15" ht="12.75" customHeight="1" hidden="1">
      <c r="A46" s="35"/>
      <c r="B46" s="40">
        <f>B45-A46</f>
        <v>93.5</v>
      </c>
      <c r="C46" s="40">
        <f>C45+A46</f>
        <v>101</v>
      </c>
      <c r="D46" s="54"/>
      <c r="E46" s="60"/>
      <c r="F46" s="112"/>
      <c r="G46" s="42">
        <f>SUM($G$9+$O$3*C46)</f>
        <v>0.3880208333333333</v>
      </c>
      <c r="H46" s="42">
        <f>SUM($H$9+$P$3*C46)</f>
        <v>0.4055555555555555</v>
      </c>
      <c r="I46" s="42">
        <f>SUM($I$9+$Q$3*C46)</f>
        <v>0.4255952380952381</v>
      </c>
      <c r="J46" s="42">
        <f>SUM($J$9+$R$3*C46)</f>
        <v>0.44871794871794873</v>
      </c>
      <c r="K46" s="42">
        <f>SUM($K$9+$S$3*C46)</f>
        <v>0.4756944444444444</v>
      </c>
      <c r="N46" s="4"/>
      <c r="O46" s="4"/>
    </row>
    <row r="47" spans="1:15" ht="12.75" customHeight="1" hidden="1">
      <c r="A47" s="35"/>
      <c r="B47" s="40">
        <f>B46-A47</f>
        <v>93.5</v>
      </c>
      <c r="C47" s="40">
        <f>C46+A47</f>
        <v>101</v>
      </c>
      <c r="D47" s="54"/>
      <c r="E47" s="60"/>
      <c r="F47" s="112"/>
      <c r="G47" s="42">
        <f>SUM($G$9+$O$3*C47)</f>
        <v>0.3880208333333333</v>
      </c>
      <c r="H47" s="42">
        <f>SUM($H$9+$P$3*C47)</f>
        <v>0.4055555555555555</v>
      </c>
      <c r="I47" s="42">
        <f>SUM($I$9+$Q$3*C47)</f>
        <v>0.4255952380952381</v>
      </c>
      <c r="J47" s="42">
        <f>SUM($J$9+$R$3*C47)</f>
        <v>0.44871794871794873</v>
      </c>
      <c r="K47" s="42">
        <f>SUM($K$9+$S$3*C47)</f>
        <v>0.4756944444444444</v>
      </c>
      <c r="N47" s="4"/>
      <c r="O47" s="4"/>
    </row>
    <row r="48" spans="1:15" ht="12.75" customHeight="1" hidden="1">
      <c r="A48" s="35"/>
      <c r="B48" s="40">
        <f>B47-A48</f>
        <v>93.5</v>
      </c>
      <c r="C48" s="40">
        <f>C47+A48</f>
        <v>101</v>
      </c>
      <c r="D48" s="54"/>
      <c r="E48" s="60"/>
      <c r="F48" s="112"/>
      <c r="G48" s="42">
        <f t="shared" si="0"/>
        <v>0.3880208333333333</v>
      </c>
      <c r="H48" s="42">
        <f t="shared" si="1"/>
        <v>0.4055555555555555</v>
      </c>
      <c r="I48" s="42">
        <f t="shared" si="2"/>
        <v>0.4255952380952381</v>
      </c>
      <c r="J48" s="42">
        <f t="shared" si="3"/>
        <v>0.44871794871794873</v>
      </c>
      <c r="K48" s="42">
        <f t="shared" si="4"/>
        <v>0.4756944444444444</v>
      </c>
      <c r="N48" s="4"/>
      <c r="O48" s="4"/>
    </row>
    <row r="49" spans="1:15" ht="12.75" customHeight="1" hidden="1">
      <c r="A49" s="35"/>
      <c r="B49" s="40">
        <f t="shared" si="5"/>
        <v>93.5</v>
      </c>
      <c r="C49" s="40">
        <f t="shared" si="6"/>
        <v>101</v>
      </c>
      <c r="D49" s="54"/>
      <c r="E49" s="60"/>
      <c r="F49" s="112"/>
      <c r="G49" s="42">
        <f t="shared" si="0"/>
        <v>0.3880208333333333</v>
      </c>
      <c r="H49" s="42">
        <f t="shared" si="1"/>
        <v>0.4055555555555555</v>
      </c>
      <c r="I49" s="42">
        <f t="shared" si="2"/>
        <v>0.4255952380952381</v>
      </c>
      <c r="J49" s="42">
        <f t="shared" si="3"/>
        <v>0.44871794871794873</v>
      </c>
      <c r="K49" s="42">
        <f t="shared" si="4"/>
        <v>0.4756944444444444</v>
      </c>
      <c r="N49" s="4"/>
      <c r="O49" s="4"/>
    </row>
    <row r="50" spans="1:15" ht="13.5" customHeight="1">
      <c r="A50" s="35">
        <v>14</v>
      </c>
      <c r="B50" s="40">
        <f t="shared" si="5"/>
        <v>79.5</v>
      </c>
      <c r="C50" s="40">
        <f t="shared" si="6"/>
        <v>115</v>
      </c>
      <c r="D50" s="62" t="s">
        <v>324</v>
      </c>
      <c r="E50" s="60"/>
      <c r="F50" s="112">
        <v>139</v>
      </c>
      <c r="G50" s="42">
        <f t="shared" si="0"/>
        <v>0.42447916666666663</v>
      </c>
      <c r="H50" s="42">
        <f t="shared" si="1"/>
        <v>0.4444444444444444</v>
      </c>
      <c r="I50" s="42">
        <f t="shared" si="2"/>
        <v>0.46726190476190477</v>
      </c>
      <c r="J50" s="42">
        <f t="shared" si="3"/>
        <v>0.49358974358974356</v>
      </c>
      <c r="K50" s="42">
        <f t="shared" si="4"/>
        <v>0.5243055555555556</v>
      </c>
      <c r="N50" s="4"/>
      <c r="O50" s="4"/>
    </row>
    <row r="51" spans="1:13" s="52" customFormat="1" ht="13.5" customHeight="1">
      <c r="A51" s="47"/>
      <c r="B51" s="47"/>
      <c r="C51" s="47"/>
      <c r="D51" s="113" t="s">
        <v>51</v>
      </c>
      <c r="E51" s="114"/>
      <c r="F51" s="115"/>
      <c r="G51" s="42"/>
      <c r="H51" s="42"/>
      <c r="I51" s="42"/>
      <c r="J51" s="42"/>
      <c r="K51" s="42"/>
      <c r="L51" s="76"/>
      <c r="M51" s="77"/>
    </row>
    <row r="52" spans="1:12" ht="13.5" customHeight="1">
      <c r="A52" s="35">
        <v>0</v>
      </c>
      <c r="B52" s="40">
        <f>B50</f>
        <v>79.5</v>
      </c>
      <c r="C52" s="40">
        <f>C50</f>
        <v>115</v>
      </c>
      <c r="D52" s="62" t="s">
        <v>324</v>
      </c>
      <c r="E52" s="36" t="s">
        <v>325</v>
      </c>
      <c r="F52" s="36"/>
      <c r="G52" s="64">
        <f>$L$6</f>
        <v>0.46875</v>
      </c>
      <c r="H52" s="64">
        <f>$L$6</f>
        <v>0.46875</v>
      </c>
      <c r="I52" s="64">
        <f>$L$6</f>
        <v>0.46875</v>
      </c>
      <c r="J52" s="64">
        <f>$M$6</f>
        <v>0.46875</v>
      </c>
      <c r="K52" s="64">
        <f>$M$6</f>
        <v>0.46875</v>
      </c>
      <c r="L52" s="65">
        <f>A52</f>
        <v>0</v>
      </c>
    </row>
    <row r="53" spans="1:12" ht="13.5" customHeight="1">
      <c r="A53" s="35">
        <v>5.5</v>
      </c>
      <c r="B53" s="40">
        <f>B52-A53</f>
        <v>74</v>
      </c>
      <c r="C53" s="40">
        <f>C52+A53</f>
        <v>120.5</v>
      </c>
      <c r="D53" s="44" t="s">
        <v>326</v>
      </c>
      <c r="E53" s="36" t="s">
        <v>325</v>
      </c>
      <c r="F53" s="36"/>
      <c r="G53" s="42">
        <f>SUM($G$52+$O$3*L53)</f>
        <v>0.4830729166666667</v>
      </c>
      <c r="H53" s="42">
        <f>SUM($H$52+$P$3*L53)</f>
        <v>0.4840277777777778</v>
      </c>
      <c r="I53" s="42">
        <f>SUM($I$52+$Q$3*L53)</f>
        <v>0.4851190476190476</v>
      </c>
      <c r="J53" s="42">
        <f>SUM($J$52+$R$3*L53)</f>
        <v>0.4863782051282051</v>
      </c>
      <c r="K53" s="42">
        <f>SUM($K$52+$S$3*L53)</f>
        <v>0.4878472222222222</v>
      </c>
      <c r="L53" s="66">
        <f>L52+A53</f>
        <v>5.5</v>
      </c>
    </row>
    <row r="54" spans="1:12" ht="13.5" customHeight="1">
      <c r="A54" s="35">
        <v>10</v>
      </c>
      <c r="B54" s="40">
        <f aca="true" t="shared" si="7" ref="B54:B80">B53-A54</f>
        <v>64</v>
      </c>
      <c r="C54" s="40">
        <f aca="true" t="shared" si="8" ref="C54:C80">C53+A54</f>
        <v>130.5</v>
      </c>
      <c r="D54" s="44" t="s">
        <v>327</v>
      </c>
      <c r="E54" s="36" t="s">
        <v>325</v>
      </c>
      <c r="F54" s="36"/>
      <c r="G54" s="42">
        <f aca="true" t="shared" si="9" ref="G54:G80">SUM($G$52+$O$3*L54)</f>
        <v>0.5091145833333334</v>
      </c>
      <c r="H54" s="42">
        <f aca="true" t="shared" si="10" ref="H54:H80">SUM($H$52+$P$3*L54)</f>
        <v>0.5118055555555555</v>
      </c>
      <c r="I54" s="42">
        <f aca="true" t="shared" si="11" ref="I54:I80">SUM($I$52+$Q$3*L54)</f>
        <v>0.5148809523809523</v>
      </c>
      <c r="J54" s="42">
        <f aca="true" t="shared" si="12" ref="J54:J80">SUM($J$52+$R$3*L54)</f>
        <v>0.5184294871794872</v>
      </c>
      <c r="K54" s="42">
        <f aca="true" t="shared" si="13" ref="K54:K80">SUM($K$52+$S$3*L54)</f>
        <v>0.5225694444444444</v>
      </c>
      <c r="L54" s="66">
        <f aca="true" t="shared" si="14" ref="L54:L80">L53+A54</f>
        <v>15.5</v>
      </c>
    </row>
    <row r="55" spans="1:12" ht="13.5" customHeight="1">
      <c r="A55" s="35">
        <v>7.5</v>
      </c>
      <c r="B55" s="40">
        <f t="shared" si="7"/>
        <v>56.5</v>
      </c>
      <c r="C55" s="40">
        <f t="shared" si="8"/>
        <v>138</v>
      </c>
      <c r="D55" s="44" t="s">
        <v>328</v>
      </c>
      <c r="E55" s="36" t="s">
        <v>325</v>
      </c>
      <c r="F55" s="36"/>
      <c r="G55" s="42">
        <f t="shared" si="9"/>
        <v>0.5286458333333334</v>
      </c>
      <c r="H55" s="42">
        <f t="shared" si="10"/>
        <v>0.5326388888888889</v>
      </c>
      <c r="I55" s="42">
        <f t="shared" si="11"/>
        <v>0.5372023809523809</v>
      </c>
      <c r="J55" s="42">
        <f t="shared" si="12"/>
        <v>0.5424679487179487</v>
      </c>
      <c r="K55" s="42">
        <f t="shared" si="13"/>
        <v>0.5486111111111112</v>
      </c>
      <c r="L55" s="66">
        <f t="shared" si="14"/>
        <v>23</v>
      </c>
    </row>
    <row r="56" spans="1:12" ht="13.5" customHeight="1">
      <c r="A56" s="35">
        <v>9</v>
      </c>
      <c r="B56" s="40">
        <f t="shared" si="7"/>
        <v>47.5</v>
      </c>
      <c r="C56" s="40">
        <f t="shared" si="8"/>
        <v>147</v>
      </c>
      <c r="D56" s="44" t="s">
        <v>329</v>
      </c>
      <c r="E56" s="36" t="s">
        <v>325</v>
      </c>
      <c r="F56" s="36">
        <v>211</v>
      </c>
      <c r="G56" s="42">
        <f t="shared" si="9"/>
        <v>0.5520833333333334</v>
      </c>
      <c r="H56" s="42">
        <f t="shared" si="10"/>
        <v>0.5576388888888889</v>
      </c>
      <c r="I56" s="42">
        <f t="shared" si="11"/>
        <v>0.5639880952380952</v>
      </c>
      <c r="J56" s="42">
        <f t="shared" si="12"/>
        <v>0.5713141025641025</v>
      </c>
      <c r="K56" s="42">
        <f t="shared" si="13"/>
        <v>0.5798611111111112</v>
      </c>
      <c r="L56" s="66">
        <f t="shared" si="14"/>
        <v>32</v>
      </c>
    </row>
    <row r="57" spans="1:12" ht="13.5" customHeight="1">
      <c r="A57" s="35">
        <v>1</v>
      </c>
      <c r="B57" s="40">
        <f t="shared" si="7"/>
        <v>46.5</v>
      </c>
      <c r="C57" s="40">
        <f t="shared" si="8"/>
        <v>148</v>
      </c>
      <c r="D57" s="44" t="s">
        <v>330</v>
      </c>
      <c r="E57" s="36" t="s">
        <v>325</v>
      </c>
      <c r="F57" s="36"/>
      <c r="G57" s="42">
        <f t="shared" si="9"/>
        <v>0.5546875</v>
      </c>
      <c r="H57" s="42">
        <f t="shared" si="10"/>
        <v>0.5604166666666667</v>
      </c>
      <c r="I57" s="42">
        <f t="shared" si="11"/>
        <v>0.5669642857142857</v>
      </c>
      <c r="J57" s="42">
        <f t="shared" si="12"/>
        <v>0.5745192307692307</v>
      </c>
      <c r="K57" s="42">
        <f t="shared" si="13"/>
        <v>0.5833333333333334</v>
      </c>
      <c r="L57" s="66">
        <f t="shared" si="14"/>
        <v>33</v>
      </c>
    </row>
    <row r="58" spans="1:12" ht="13.5" customHeight="1">
      <c r="A58" s="35">
        <v>5</v>
      </c>
      <c r="B58" s="40">
        <f t="shared" si="7"/>
        <v>41.5</v>
      </c>
      <c r="C58" s="40">
        <f t="shared" si="8"/>
        <v>153</v>
      </c>
      <c r="D58" s="44" t="s">
        <v>331</v>
      </c>
      <c r="E58" s="36" t="s">
        <v>325</v>
      </c>
      <c r="F58" s="36"/>
      <c r="G58" s="42">
        <f t="shared" si="9"/>
        <v>0.5677083333333334</v>
      </c>
      <c r="H58" s="42">
        <f t="shared" si="10"/>
        <v>0.5743055555555555</v>
      </c>
      <c r="I58" s="42">
        <f t="shared" si="11"/>
        <v>0.5818452380952381</v>
      </c>
      <c r="J58" s="42">
        <f t="shared" si="12"/>
        <v>0.5905448717948718</v>
      </c>
      <c r="K58" s="42">
        <f t="shared" si="13"/>
        <v>0.6006944444444444</v>
      </c>
      <c r="L58" s="66">
        <f t="shared" si="14"/>
        <v>38</v>
      </c>
    </row>
    <row r="59" spans="1:12" ht="13.5" customHeight="1">
      <c r="A59" s="35">
        <v>6</v>
      </c>
      <c r="B59" s="40">
        <f t="shared" si="7"/>
        <v>35.5</v>
      </c>
      <c r="C59" s="40">
        <f t="shared" si="8"/>
        <v>159</v>
      </c>
      <c r="D59" s="44" t="s">
        <v>332</v>
      </c>
      <c r="E59" s="36" t="s">
        <v>325</v>
      </c>
      <c r="F59" s="36"/>
      <c r="G59" s="42">
        <f t="shared" si="9"/>
        <v>0.5833333333333334</v>
      </c>
      <c r="H59" s="42">
        <f t="shared" si="10"/>
        <v>0.5909722222222222</v>
      </c>
      <c r="I59" s="42">
        <f t="shared" si="11"/>
        <v>0.5997023809523809</v>
      </c>
      <c r="J59" s="42">
        <f t="shared" si="12"/>
        <v>0.609775641025641</v>
      </c>
      <c r="K59" s="42">
        <f t="shared" si="13"/>
        <v>0.6215277777777778</v>
      </c>
      <c r="L59" s="66">
        <f t="shared" si="14"/>
        <v>44</v>
      </c>
    </row>
    <row r="60" spans="1:12" ht="13.5" customHeight="1">
      <c r="A60" s="35">
        <v>10.5</v>
      </c>
      <c r="B60" s="40">
        <f t="shared" si="7"/>
        <v>25</v>
      </c>
      <c r="C60" s="40">
        <f t="shared" si="8"/>
        <v>169.5</v>
      </c>
      <c r="D60" s="44" t="s">
        <v>333</v>
      </c>
      <c r="E60" s="36" t="s">
        <v>325</v>
      </c>
      <c r="F60" s="36"/>
      <c r="G60" s="42">
        <f t="shared" si="9"/>
        <v>0.6106770833333333</v>
      </c>
      <c r="H60" s="42">
        <f t="shared" si="10"/>
        <v>0.6201388888888889</v>
      </c>
      <c r="I60" s="42">
        <f t="shared" si="11"/>
        <v>0.6309523809523809</v>
      </c>
      <c r="J60" s="42">
        <f t="shared" si="12"/>
        <v>0.6434294871794872</v>
      </c>
      <c r="K60" s="42">
        <f t="shared" si="13"/>
        <v>0.6579861111111112</v>
      </c>
      <c r="L60" s="66">
        <f t="shared" si="14"/>
        <v>54.5</v>
      </c>
    </row>
    <row r="61" spans="1:12" ht="13.5" customHeight="1">
      <c r="A61" s="35">
        <v>2</v>
      </c>
      <c r="B61" s="40">
        <f t="shared" si="7"/>
        <v>23</v>
      </c>
      <c r="C61" s="40">
        <f t="shared" si="8"/>
        <v>171.5</v>
      </c>
      <c r="D61" s="44" t="s">
        <v>334</v>
      </c>
      <c r="E61" s="36" t="s">
        <v>335</v>
      </c>
      <c r="F61" s="36"/>
      <c r="G61" s="42">
        <f t="shared" si="9"/>
        <v>0.6158854166666666</v>
      </c>
      <c r="H61" s="42">
        <f t="shared" si="10"/>
        <v>0.6256944444444444</v>
      </c>
      <c r="I61" s="42">
        <f t="shared" si="11"/>
        <v>0.6369047619047619</v>
      </c>
      <c r="J61" s="42">
        <f t="shared" si="12"/>
        <v>0.6498397435897436</v>
      </c>
      <c r="K61" s="42">
        <f t="shared" si="13"/>
        <v>0.6649305555555556</v>
      </c>
      <c r="L61" s="66">
        <f t="shared" si="14"/>
        <v>56.5</v>
      </c>
    </row>
    <row r="62" spans="1:12" ht="13.5" customHeight="1">
      <c r="A62" s="35">
        <v>1.5</v>
      </c>
      <c r="B62" s="40">
        <f t="shared" si="7"/>
        <v>21.5</v>
      </c>
      <c r="C62" s="40">
        <f t="shared" si="8"/>
        <v>173</v>
      </c>
      <c r="D62" s="44" t="s">
        <v>336</v>
      </c>
      <c r="E62" s="36" t="s">
        <v>335</v>
      </c>
      <c r="F62" s="36"/>
      <c r="G62" s="42">
        <f t="shared" si="9"/>
        <v>0.6197916666666666</v>
      </c>
      <c r="H62" s="42">
        <f t="shared" si="10"/>
        <v>0.6298611111111111</v>
      </c>
      <c r="I62" s="42">
        <f t="shared" si="11"/>
        <v>0.6413690476190477</v>
      </c>
      <c r="J62" s="42">
        <f t="shared" si="12"/>
        <v>0.6546474358974359</v>
      </c>
      <c r="K62" s="42">
        <f t="shared" si="13"/>
        <v>0.6701388888888888</v>
      </c>
      <c r="L62" s="66">
        <f t="shared" si="14"/>
        <v>58</v>
      </c>
    </row>
    <row r="63" spans="1:12" ht="13.5" customHeight="1">
      <c r="A63" s="35">
        <v>1.5</v>
      </c>
      <c r="B63" s="40">
        <f t="shared" si="7"/>
        <v>20</v>
      </c>
      <c r="C63" s="40">
        <f t="shared" si="8"/>
        <v>174.5</v>
      </c>
      <c r="D63" s="44" t="s">
        <v>337</v>
      </c>
      <c r="E63" s="36" t="s">
        <v>338</v>
      </c>
      <c r="F63" s="36"/>
      <c r="G63" s="42">
        <f t="shared" si="9"/>
        <v>0.6236979166666666</v>
      </c>
      <c r="H63" s="42">
        <f t="shared" si="10"/>
        <v>0.6340277777777777</v>
      </c>
      <c r="I63" s="42">
        <f t="shared" si="11"/>
        <v>0.6458333333333333</v>
      </c>
      <c r="J63" s="42">
        <f t="shared" si="12"/>
        <v>0.6594551282051282</v>
      </c>
      <c r="K63" s="42">
        <f t="shared" si="13"/>
        <v>0.6753472222222222</v>
      </c>
      <c r="L63" s="66">
        <f t="shared" si="14"/>
        <v>59.5</v>
      </c>
    </row>
    <row r="64" spans="1:12" ht="13.5" customHeight="1">
      <c r="A64" s="35">
        <v>1</v>
      </c>
      <c r="B64" s="40">
        <f t="shared" si="7"/>
        <v>19</v>
      </c>
      <c r="C64" s="40">
        <f t="shared" si="8"/>
        <v>175.5</v>
      </c>
      <c r="D64" s="44" t="s">
        <v>339</v>
      </c>
      <c r="E64" s="45" t="s">
        <v>325</v>
      </c>
      <c r="F64" s="36"/>
      <c r="G64" s="42">
        <f t="shared" si="9"/>
        <v>0.6263020833333333</v>
      </c>
      <c r="H64" s="42">
        <f t="shared" si="10"/>
        <v>0.6368055555555555</v>
      </c>
      <c r="I64" s="42">
        <f t="shared" si="11"/>
        <v>0.6488095238095238</v>
      </c>
      <c r="J64" s="42">
        <f t="shared" si="12"/>
        <v>0.6626602564102564</v>
      </c>
      <c r="K64" s="42">
        <f t="shared" si="13"/>
        <v>0.6788194444444444</v>
      </c>
      <c r="L64" s="66">
        <f t="shared" si="14"/>
        <v>60.5</v>
      </c>
    </row>
    <row r="65" spans="1:12" ht="13.5" customHeight="1">
      <c r="A65" s="35">
        <v>3</v>
      </c>
      <c r="B65" s="40">
        <f t="shared" si="7"/>
        <v>16</v>
      </c>
      <c r="C65" s="40">
        <f t="shared" si="8"/>
        <v>178.5</v>
      </c>
      <c r="D65" s="44" t="s">
        <v>340</v>
      </c>
      <c r="E65" s="36" t="s">
        <v>325</v>
      </c>
      <c r="F65" s="36"/>
      <c r="G65" s="42">
        <f t="shared" si="9"/>
        <v>0.6341145833333333</v>
      </c>
      <c r="H65" s="42">
        <f t="shared" si="10"/>
        <v>0.6451388888888889</v>
      </c>
      <c r="I65" s="42">
        <f t="shared" si="11"/>
        <v>0.6577380952380952</v>
      </c>
      <c r="J65" s="42">
        <f t="shared" si="12"/>
        <v>0.672275641025641</v>
      </c>
      <c r="K65" s="42">
        <f t="shared" si="13"/>
        <v>0.6892361111111112</v>
      </c>
      <c r="L65" s="66">
        <f t="shared" si="14"/>
        <v>63.5</v>
      </c>
    </row>
    <row r="66" spans="1:12" ht="13.5" customHeight="1">
      <c r="A66" s="35">
        <v>3</v>
      </c>
      <c r="B66" s="40">
        <f t="shared" si="7"/>
        <v>13</v>
      </c>
      <c r="C66" s="40">
        <f t="shared" si="8"/>
        <v>181.5</v>
      </c>
      <c r="D66" s="44" t="s">
        <v>341</v>
      </c>
      <c r="E66" s="36" t="s">
        <v>342</v>
      </c>
      <c r="F66" s="36"/>
      <c r="G66" s="42">
        <f t="shared" si="9"/>
        <v>0.6419270833333333</v>
      </c>
      <c r="H66" s="42">
        <f t="shared" si="10"/>
        <v>0.6534722222222222</v>
      </c>
      <c r="I66" s="42">
        <f t="shared" si="11"/>
        <v>0.6666666666666666</v>
      </c>
      <c r="J66" s="42">
        <f t="shared" si="12"/>
        <v>0.6818910256410257</v>
      </c>
      <c r="K66" s="42">
        <f t="shared" si="13"/>
        <v>0.6996527777777778</v>
      </c>
      <c r="L66" s="66">
        <f t="shared" si="14"/>
        <v>66.5</v>
      </c>
    </row>
    <row r="67" spans="1:13" s="52" customFormat="1" ht="13.5" customHeight="1">
      <c r="A67" s="67">
        <v>1.5</v>
      </c>
      <c r="B67" s="47">
        <f t="shared" si="7"/>
        <v>11.5</v>
      </c>
      <c r="C67" s="47">
        <f t="shared" si="8"/>
        <v>183</v>
      </c>
      <c r="D67" s="68" t="s">
        <v>343</v>
      </c>
      <c r="E67" s="49" t="s">
        <v>342</v>
      </c>
      <c r="F67" s="49"/>
      <c r="G67" s="42">
        <f t="shared" si="9"/>
        <v>0.6458333333333333</v>
      </c>
      <c r="H67" s="42">
        <f t="shared" si="10"/>
        <v>0.6576388888888889</v>
      </c>
      <c r="I67" s="42">
        <f t="shared" si="11"/>
        <v>0.6711309523809523</v>
      </c>
      <c r="J67" s="42">
        <f t="shared" si="12"/>
        <v>0.686698717948718</v>
      </c>
      <c r="K67" s="42">
        <f t="shared" si="13"/>
        <v>0.7048611111111112</v>
      </c>
      <c r="L67" s="66">
        <f t="shared" si="14"/>
        <v>68</v>
      </c>
      <c r="M67" s="77"/>
    </row>
    <row r="68" spans="1:12" ht="13.5" customHeight="1">
      <c r="A68" s="35">
        <v>4.5</v>
      </c>
      <c r="B68" s="40">
        <f t="shared" si="7"/>
        <v>7</v>
      </c>
      <c r="C68" s="40">
        <f t="shared" si="8"/>
        <v>187.5</v>
      </c>
      <c r="D68" s="44" t="s">
        <v>344</v>
      </c>
      <c r="E68" s="36" t="s">
        <v>272</v>
      </c>
      <c r="F68" s="36"/>
      <c r="G68" s="42">
        <f t="shared" si="9"/>
        <v>0.6575520833333333</v>
      </c>
      <c r="H68" s="42">
        <f t="shared" si="10"/>
        <v>0.6701388888888888</v>
      </c>
      <c r="I68" s="42">
        <f t="shared" si="11"/>
        <v>0.6845238095238095</v>
      </c>
      <c r="J68" s="42">
        <f t="shared" si="12"/>
        <v>0.7011217948717948</v>
      </c>
      <c r="K68" s="42">
        <f t="shared" si="13"/>
        <v>0.7204861111111112</v>
      </c>
      <c r="L68" s="66">
        <f t="shared" si="14"/>
        <v>72.5</v>
      </c>
    </row>
    <row r="69" spans="1:12" ht="13.5" customHeight="1">
      <c r="A69" s="35">
        <v>1</v>
      </c>
      <c r="B69" s="40">
        <f t="shared" si="7"/>
        <v>6</v>
      </c>
      <c r="C69" s="40">
        <f t="shared" si="8"/>
        <v>188.5</v>
      </c>
      <c r="D69" s="44" t="s">
        <v>345</v>
      </c>
      <c r="E69" s="36" t="s">
        <v>346</v>
      </c>
      <c r="F69" s="36"/>
      <c r="G69" s="42">
        <f t="shared" si="9"/>
        <v>0.66015625</v>
      </c>
      <c r="H69" s="42">
        <f t="shared" si="10"/>
        <v>0.6729166666666666</v>
      </c>
      <c r="I69" s="42">
        <f t="shared" si="11"/>
        <v>0.6875</v>
      </c>
      <c r="J69" s="42">
        <f t="shared" si="12"/>
        <v>0.7043269230769231</v>
      </c>
      <c r="K69" s="42">
        <f t="shared" si="13"/>
        <v>0.7239583333333333</v>
      </c>
      <c r="L69" s="66">
        <f t="shared" si="14"/>
        <v>73.5</v>
      </c>
    </row>
    <row r="70" spans="1:12" ht="13.5" customHeight="1">
      <c r="A70" s="35">
        <v>3</v>
      </c>
      <c r="B70" s="40">
        <f t="shared" si="7"/>
        <v>3</v>
      </c>
      <c r="C70" s="40">
        <f t="shared" si="8"/>
        <v>191.5</v>
      </c>
      <c r="D70" s="43" t="s">
        <v>347</v>
      </c>
      <c r="E70" s="45" t="s">
        <v>348</v>
      </c>
      <c r="F70" s="36">
        <v>245</v>
      </c>
      <c r="G70" s="42">
        <f t="shared" si="9"/>
        <v>0.66796875</v>
      </c>
      <c r="H70" s="42">
        <f t="shared" si="10"/>
        <v>0.6812499999999999</v>
      </c>
      <c r="I70" s="42">
        <f t="shared" si="11"/>
        <v>0.6964285714285714</v>
      </c>
      <c r="J70" s="42">
        <f t="shared" si="12"/>
        <v>0.7139423076923077</v>
      </c>
      <c r="K70" s="42">
        <f t="shared" si="13"/>
        <v>0.734375</v>
      </c>
      <c r="L70" s="66">
        <f t="shared" si="14"/>
        <v>76.5</v>
      </c>
    </row>
    <row r="71" spans="1:12" ht="12.75" customHeight="1" hidden="1">
      <c r="A71" s="35"/>
      <c r="B71" s="40">
        <f>B70-A71</f>
        <v>3</v>
      </c>
      <c r="C71" s="40">
        <f>C70+A71</f>
        <v>191.5</v>
      </c>
      <c r="D71" s="43"/>
      <c r="E71" s="45"/>
      <c r="F71" s="36"/>
      <c r="G71" s="42">
        <f t="shared" si="9"/>
        <v>0.66796875</v>
      </c>
      <c r="H71" s="42">
        <f t="shared" si="10"/>
        <v>0.6812499999999999</v>
      </c>
      <c r="I71" s="42">
        <f t="shared" si="11"/>
        <v>0.6964285714285714</v>
      </c>
      <c r="J71" s="42">
        <f t="shared" si="12"/>
        <v>0.7139423076923077</v>
      </c>
      <c r="K71" s="42">
        <f t="shared" si="13"/>
        <v>0.734375</v>
      </c>
      <c r="L71" s="66">
        <f t="shared" si="14"/>
        <v>76.5</v>
      </c>
    </row>
    <row r="72" spans="1:12" ht="12.75" customHeight="1" hidden="1">
      <c r="A72" s="35"/>
      <c r="B72" s="40">
        <f>B71-A72</f>
        <v>3</v>
      </c>
      <c r="C72" s="40">
        <f>C71+A72</f>
        <v>191.5</v>
      </c>
      <c r="D72" s="43"/>
      <c r="E72" s="45"/>
      <c r="F72" s="36"/>
      <c r="G72" s="42">
        <f t="shared" si="9"/>
        <v>0.66796875</v>
      </c>
      <c r="H72" s="42">
        <f t="shared" si="10"/>
        <v>0.6812499999999999</v>
      </c>
      <c r="I72" s="42">
        <f t="shared" si="11"/>
        <v>0.6964285714285714</v>
      </c>
      <c r="J72" s="42">
        <f t="shared" si="12"/>
        <v>0.7139423076923077</v>
      </c>
      <c r="K72" s="42">
        <f t="shared" si="13"/>
        <v>0.734375</v>
      </c>
      <c r="L72" s="66">
        <f t="shared" si="14"/>
        <v>76.5</v>
      </c>
    </row>
    <row r="73" spans="1:12" ht="12.75" customHeight="1" hidden="1">
      <c r="A73" s="35"/>
      <c r="B73" s="40">
        <f>B72-A73</f>
        <v>3</v>
      </c>
      <c r="C73" s="40">
        <f>C72+A73</f>
        <v>191.5</v>
      </c>
      <c r="D73" s="43"/>
      <c r="E73" s="45"/>
      <c r="F73" s="36"/>
      <c r="G73" s="42">
        <f t="shared" si="9"/>
        <v>0.66796875</v>
      </c>
      <c r="H73" s="42">
        <f t="shared" si="10"/>
        <v>0.6812499999999999</v>
      </c>
      <c r="I73" s="42">
        <f t="shared" si="11"/>
        <v>0.6964285714285714</v>
      </c>
      <c r="J73" s="42">
        <f t="shared" si="12"/>
        <v>0.7139423076923077</v>
      </c>
      <c r="K73" s="42">
        <f t="shared" si="13"/>
        <v>0.734375</v>
      </c>
      <c r="L73" s="66">
        <f t="shared" si="14"/>
        <v>76.5</v>
      </c>
    </row>
    <row r="74" spans="1:12" ht="12.75" customHeight="1" hidden="1">
      <c r="A74" s="35"/>
      <c r="B74" s="40">
        <f t="shared" si="7"/>
        <v>3</v>
      </c>
      <c r="C74" s="40">
        <f t="shared" si="8"/>
        <v>191.5</v>
      </c>
      <c r="D74" s="43"/>
      <c r="E74" s="45"/>
      <c r="F74" s="36"/>
      <c r="G74" s="42">
        <f t="shared" si="9"/>
        <v>0.66796875</v>
      </c>
      <c r="H74" s="42">
        <f t="shared" si="10"/>
        <v>0.6812499999999999</v>
      </c>
      <c r="I74" s="42">
        <f t="shared" si="11"/>
        <v>0.6964285714285714</v>
      </c>
      <c r="J74" s="42">
        <f t="shared" si="12"/>
        <v>0.7139423076923077</v>
      </c>
      <c r="K74" s="42">
        <f t="shared" si="13"/>
        <v>0.734375</v>
      </c>
      <c r="L74" s="66">
        <f t="shared" si="14"/>
        <v>76.5</v>
      </c>
    </row>
    <row r="75" spans="1:12" ht="12.75" customHeight="1" hidden="1">
      <c r="A75" s="35"/>
      <c r="B75" s="40">
        <f t="shared" si="7"/>
        <v>3</v>
      </c>
      <c r="C75" s="40">
        <f t="shared" si="8"/>
        <v>191.5</v>
      </c>
      <c r="D75" s="43"/>
      <c r="E75" s="45"/>
      <c r="F75" s="36"/>
      <c r="G75" s="42">
        <f t="shared" si="9"/>
        <v>0.66796875</v>
      </c>
      <c r="H75" s="42">
        <f t="shared" si="10"/>
        <v>0.6812499999999999</v>
      </c>
      <c r="I75" s="42">
        <f t="shared" si="11"/>
        <v>0.6964285714285714</v>
      </c>
      <c r="J75" s="42">
        <f t="shared" si="12"/>
        <v>0.7139423076923077</v>
      </c>
      <c r="K75" s="42">
        <f t="shared" si="13"/>
        <v>0.734375</v>
      </c>
      <c r="L75" s="66">
        <f t="shared" si="14"/>
        <v>76.5</v>
      </c>
    </row>
    <row r="76" spans="1:12" ht="12.75" customHeight="1" hidden="1">
      <c r="A76" s="35"/>
      <c r="B76" s="40">
        <f t="shared" si="7"/>
        <v>3</v>
      </c>
      <c r="C76" s="40">
        <f t="shared" si="8"/>
        <v>191.5</v>
      </c>
      <c r="D76" s="43"/>
      <c r="E76" s="45"/>
      <c r="F76" s="36"/>
      <c r="G76" s="42">
        <f t="shared" si="9"/>
        <v>0.66796875</v>
      </c>
      <c r="H76" s="42">
        <f t="shared" si="10"/>
        <v>0.6812499999999999</v>
      </c>
      <c r="I76" s="42">
        <f t="shared" si="11"/>
        <v>0.6964285714285714</v>
      </c>
      <c r="J76" s="42">
        <f t="shared" si="12"/>
        <v>0.7139423076923077</v>
      </c>
      <c r="K76" s="42">
        <f t="shared" si="13"/>
        <v>0.734375</v>
      </c>
      <c r="L76" s="66">
        <f t="shared" si="14"/>
        <v>76.5</v>
      </c>
    </row>
    <row r="77" spans="1:12" ht="12.75" customHeight="1" hidden="1">
      <c r="A77" s="35"/>
      <c r="B77" s="40">
        <f t="shared" si="7"/>
        <v>3</v>
      </c>
      <c r="C77" s="40">
        <f t="shared" si="8"/>
        <v>191.5</v>
      </c>
      <c r="D77" s="43"/>
      <c r="E77" s="45"/>
      <c r="F77" s="36"/>
      <c r="G77" s="42">
        <f t="shared" si="9"/>
        <v>0.66796875</v>
      </c>
      <c r="H77" s="42">
        <f t="shared" si="10"/>
        <v>0.6812499999999999</v>
      </c>
      <c r="I77" s="42">
        <f t="shared" si="11"/>
        <v>0.6964285714285714</v>
      </c>
      <c r="J77" s="42">
        <f t="shared" si="12"/>
        <v>0.7139423076923077</v>
      </c>
      <c r="K77" s="42">
        <f t="shared" si="13"/>
        <v>0.734375</v>
      </c>
      <c r="L77" s="66">
        <f t="shared" si="14"/>
        <v>76.5</v>
      </c>
    </row>
    <row r="78" spans="1:13" ht="12.75" customHeight="1" hidden="1">
      <c r="A78" s="35"/>
      <c r="B78" s="40">
        <f t="shared" si="7"/>
        <v>3</v>
      </c>
      <c r="C78" s="40">
        <f t="shared" si="8"/>
        <v>191.5</v>
      </c>
      <c r="D78" s="54"/>
      <c r="E78" s="59"/>
      <c r="F78" s="112"/>
      <c r="G78" s="42">
        <f t="shared" si="9"/>
        <v>0.66796875</v>
      </c>
      <c r="H78" s="42">
        <f t="shared" si="10"/>
        <v>0.6812499999999999</v>
      </c>
      <c r="I78" s="42">
        <f t="shared" si="11"/>
        <v>0.6964285714285714</v>
      </c>
      <c r="J78" s="42">
        <f t="shared" si="12"/>
        <v>0.7139423076923077</v>
      </c>
      <c r="K78" s="42">
        <f t="shared" si="13"/>
        <v>0.734375</v>
      </c>
      <c r="L78" s="66">
        <f t="shared" si="14"/>
        <v>76.5</v>
      </c>
      <c r="M78" s="15"/>
    </row>
    <row r="79" spans="1:12" ht="12.75" customHeight="1" hidden="1">
      <c r="A79" s="35"/>
      <c r="B79" s="40">
        <f t="shared" si="7"/>
        <v>3</v>
      </c>
      <c r="C79" s="40">
        <f t="shared" si="8"/>
        <v>191.5</v>
      </c>
      <c r="D79" s="54"/>
      <c r="E79" s="59"/>
      <c r="F79" s="112"/>
      <c r="G79" s="42">
        <f t="shared" si="9"/>
        <v>0.66796875</v>
      </c>
      <c r="H79" s="42">
        <f t="shared" si="10"/>
        <v>0.6812499999999999</v>
      </c>
      <c r="I79" s="42">
        <f t="shared" si="11"/>
        <v>0.6964285714285714</v>
      </c>
      <c r="J79" s="42">
        <f t="shared" si="12"/>
        <v>0.7139423076923077</v>
      </c>
      <c r="K79" s="42">
        <f t="shared" si="13"/>
        <v>0.734375</v>
      </c>
      <c r="L79" s="66">
        <f t="shared" si="14"/>
        <v>76.5</v>
      </c>
    </row>
    <row r="80" spans="1:12" ht="13.5" customHeight="1">
      <c r="A80" s="35">
        <v>3</v>
      </c>
      <c r="B80" s="40">
        <f t="shared" si="7"/>
        <v>0</v>
      </c>
      <c r="C80" s="40">
        <f t="shared" si="8"/>
        <v>194.5</v>
      </c>
      <c r="D80" s="109" t="s">
        <v>349</v>
      </c>
      <c r="E80" s="36"/>
      <c r="F80" s="36">
        <v>292</v>
      </c>
      <c r="G80" s="42">
        <f t="shared" si="9"/>
        <v>0.67578125</v>
      </c>
      <c r="H80" s="42">
        <f t="shared" si="10"/>
        <v>0.6895833333333333</v>
      </c>
      <c r="I80" s="42">
        <f t="shared" si="11"/>
        <v>0.7053571428571428</v>
      </c>
      <c r="J80" s="42">
        <f t="shared" si="12"/>
        <v>0.7235576923076923</v>
      </c>
      <c r="K80" s="42">
        <f t="shared" si="13"/>
        <v>0.7447916666666666</v>
      </c>
      <c r="L80" s="66">
        <f t="shared" si="14"/>
        <v>79.5</v>
      </c>
    </row>
    <row r="81" ht="13.5" customHeight="1">
      <c r="E81" s="6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&amp;L&amp;F   &amp;D  &amp;T&amp;C&amp;"Arial,Gras"&amp;12Itinéraire provisoire&amp;R&amp;8Les communes en lettres majuscules sont des
chefs-lieux de cantons, sous-préfectures ou préfectures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A12" sqref="A12"/>
    </sheetView>
  </sheetViews>
  <sheetFormatPr defaultColWidth="8.57421875" defaultRowHeight="13.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1" ht="13.5" customHeight="1">
      <c r="A4" s="325" t="s">
        <v>350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4" ht="13.5" customHeight="1">
      <c r="A5" s="16"/>
      <c r="B5" s="6"/>
      <c r="C5" s="17"/>
      <c r="D5" s="328" t="s">
        <v>351</v>
      </c>
      <c r="E5" s="328"/>
      <c r="F5" s="328"/>
      <c r="G5" s="328"/>
      <c r="H5" s="16">
        <v>195.5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21"/>
      <c r="B6" s="22" t="s">
        <v>7</v>
      </c>
      <c r="C6" s="83"/>
      <c r="D6" s="23" t="s">
        <v>9</v>
      </c>
      <c r="E6" s="24" t="s">
        <v>10</v>
      </c>
      <c r="F6" s="24" t="s">
        <v>11</v>
      </c>
      <c r="G6" s="324" t="s">
        <v>12</v>
      </c>
      <c r="H6" s="324"/>
      <c r="I6" s="324"/>
      <c r="J6" s="324"/>
      <c r="K6" s="324"/>
      <c r="L6" s="19">
        <v>0.4479166666666667</v>
      </c>
      <c r="M6" s="19">
        <v>0.4479166666666667</v>
      </c>
      <c r="N6" s="15" t="s">
        <v>13</v>
      </c>
    </row>
    <row r="7" spans="1:13" ht="13.5" customHeight="1">
      <c r="A7" s="26"/>
      <c r="B7" s="27" t="s">
        <v>14</v>
      </c>
      <c r="C7" s="27" t="s">
        <v>15</v>
      </c>
      <c r="D7" s="28"/>
      <c r="E7" s="29" t="s">
        <v>16</v>
      </c>
      <c r="F7" s="29"/>
      <c r="G7" s="29" t="s">
        <v>17</v>
      </c>
      <c r="H7" s="29" t="s">
        <v>18</v>
      </c>
      <c r="I7" s="29" t="s">
        <v>19</v>
      </c>
      <c r="J7" s="29" t="s">
        <v>20</v>
      </c>
      <c r="K7" s="29" t="s">
        <v>21</v>
      </c>
      <c r="L7" s="6"/>
      <c r="M7" s="4"/>
    </row>
    <row r="8" spans="1:13" ht="13.5" customHeight="1">
      <c r="A8" s="30"/>
      <c r="B8" s="84"/>
      <c r="C8" s="84"/>
      <c r="D8" s="32" t="s">
        <v>288</v>
      </c>
      <c r="E8" s="31"/>
      <c r="F8" s="31"/>
      <c r="G8" s="23"/>
      <c r="H8" s="33"/>
      <c r="I8" s="33"/>
      <c r="J8" s="33"/>
      <c r="K8" s="33"/>
      <c r="L8" s="34"/>
      <c r="M8" s="4"/>
    </row>
    <row r="9" spans="1:15" ht="13.5" customHeight="1">
      <c r="A9" s="35">
        <v>0</v>
      </c>
      <c r="B9" s="40">
        <f>$H$5</f>
        <v>195.5</v>
      </c>
      <c r="C9" s="40">
        <v>0</v>
      </c>
      <c r="D9" s="37" t="s">
        <v>352</v>
      </c>
      <c r="E9" s="36" t="s">
        <v>353</v>
      </c>
      <c r="F9" s="36">
        <v>225</v>
      </c>
      <c r="G9" s="38">
        <f>$L$5</f>
        <v>0.125</v>
      </c>
      <c r="H9" s="38">
        <f>$L$5</f>
        <v>0.125</v>
      </c>
      <c r="I9" s="38">
        <f>$L$5</f>
        <v>0.125</v>
      </c>
      <c r="J9" s="38">
        <f>$M$5</f>
        <v>0.125</v>
      </c>
      <c r="K9" s="38">
        <f>$M$5</f>
        <v>0.125</v>
      </c>
      <c r="L9" s="39"/>
      <c r="M9" s="4"/>
      <c r="N9" s="4"/>
      <c r="O9" s="4"/>
    </row>
    <row r="10" spans="1:15" ht="13.5" customHeight="1">
      <c r="A10" s="35">
        <v>2</v>
      </c>
      <c r="B10" s="40">
        <f>B9-A10</f>
        <v>193.5</v>
      </c>
      <c r="C10" s="40">
        <f>C9+A10</f>
        <v>2</v>
      </c>
      <c r="D10" s="299" t="s">
        <v>1113</v>
      </c>
      <c r="E10" s="36" t="s">
        <v>1114</v>
      </c>
      <c r="F10" s="36"/>
      <c r="G10" s="42">
        <f>SUM($G$9+$O$3*C10)</f>
        <v>0.13020833333333334</v>
      </c>
      <c r="H10" s="42">
        <f>SUM($H$9+$P$3*C10)</f>
        <v>0.13055555555555556</v>
      </c>
      <c r="I10" s="42">
        <f>SUM($I$9+$Q$3*C10)</f>
        <v>0.13095238095238096</v>
      </c>
      <c r="J10" s="42">
        <f>SUM($J$9+$R$3*C10)</f>
        <v>0.13141025641025642</v>
      </c>
      <c r="K10" s="42">
        <f>SUM($K$9+$S$3*C10)</f>
        <v>0.13194444444444445</v>
      </c>
      <c r="L10" s="39"/>
      <c r="M10" s="4"/>
      <c r="N10" s="4"/>
      <c r="O10" s="4"/>
    </row>
    <row r="11" spans="1:15" ht="13.5" customHeight="1">
      <c r="A11" s="35">
        <v>1</v>
      </c>
      <c r="B11" s="40">
        <f>B10-A11</f>
        <v>192.5</v>
      </c>
      <c r="C11" s="40">
        <f>C10+A11</f>
        <v>3</v>
      </c>
      <c r="D11" s="43" t="s">
        <v>354</v>
      </c>
      <c r="E11" s="36" t="s">
        <v>346</v>
      </c>
      <c r="F11" s="36"/>
      <c r="G11" s="42">
        <f aca="true" t="shared" si="0" ref="G11:G50">SUM($G$9+$O$3*C11)</f>
        <v>0.1328125</v>
      </c>
      <c r="H11" s="42">
        <f aca="true" t="shared" si="1" ref="H11:H50">SUM($H$9+$P$3*C11)</f>
        <v>0.13333333333333333</v>
      </c>
      <c r="I11" s="42">
        <f aca="true" t="shared" si="2" ref="I11:I50">SUM($I$9+$Q$3*C11)</f>
        <v>0.13392857142857142</v>
      </c>
      <c r="J11" s="42">
        <f aca="true" t="shared" si="3" ref="J11:J50">SUM($J$9+$R$3*C11)</f>
        <v>0.1346153846153846</v>
      </c>
      <c r="K11" s="42">
        <f aca="true" t="shared" si="4" ref="K11:K50">SUM($K$9+$S$3*C11)</f>
        <v>0.13541666666666666</v>
      </c>
      <c r="L11" s="39"/>
      <c r="M11" s="4"/>
      <c r="N11" s="4"/>
      <c r="O11" s="4"/>
    </row>
    <row r="12" spans="1:15" ht="13.5" customHeight="1">
      <c r="A12" s="35">
        <v>6.5</v>
      </c>
      <c r="B12" s="40">
        <f>B11-A12</f>
        <v>186</v>
      </c>
      <c r="C12" s="40">
        <f>C11+A12</f>
        <v>9.5</v>
      </c>
      <c r="D12" s="43" t="s">
        <v>345</v>
      </c>
      <c r="E12" s="36" t="s">
        <v>201</v>
      </c>
      <c r="F12" s="36"/>
      <c r="G12" s="42">
        <f t="shared" si="0"/>
        <v>0.14973958333333334</v>
      </c>
      <c r="H12" s="42">
        <f t="shared" si="1"/>
        <v>0.15138888888888888</v>
      </c>
      <c r="I12" s="42">
        <f t="shared" si="2"/>
        <v>0.15327380952380953</v>
      </c>
      <c r="J12" s="42">
        <f t="shared" si="3"/>
        <v>0.15544871794871795</v>
      </c>
      <c r="K12" s="42">
        <f t="shared" si="4"/>
        <v>0.1579861111111111</v>
      </c>
      <c r="L12" s="39"/>
      <c r="M12" s="4"/>
      <c r="N12" s="4"/>
      <c r="O12" s="4"/>
    </row>
    <row r="13" spans="1:15" ht="13.5" customHeight="1">
      <c r="A13" s="35">
        <v>1.5</v>
      </c>
      <c r="B13" s="40">
        <f>B12-A13</f>
        <v>184.5</v>
      </c>
      <c r="C13" s="40">
        <f>C12+A13</f>
        <v>11</v>
      </c>
      <c r="D13" s="44" t="s">
        <v>355</v>
      </c>
      <c r="E13" s="36" t="s">
        <v>356</v>
      </c>
      <c r="F13" s="36"/>
      <c r="G13" s="42">
        <f t="shared" si="0"/>
        <v>0.15364583333333334</v>
      </c>
      <c r="H13" s="42">
        <f t="shared" si="1"/>
        <v>0.15555555555555556</v>
      </c>
      <c r="I13" s="42">
        <f t="shared" si="2"/>
        <v>0.15773809523809523</v>
      </c>
      <c r="J13" s="42">
        <f t="shared" si="3"/>
        <v>0.16025641025641024</v>
      </c>
      <c r="K13" s="42">
        <f t="shared" si="4"/>
        <v>0.16319444444444445</v>
      </c>
      <c r="L13" s="39"/>
      <c r="M13" s="4"/>
      <c r="N13" s="4"/>
      <c r="O13" s="4"/>
    </row>
    <row r="14" spans="1:15" ht="13.5" customHeight="1">
      <c r="A14" s="35">
        <v>4.5</v>
      </c>
      <c r="B14" s="40">
        <f aca="true" t="shared" si="5" ref="B14:B50">B13-A14</f>
        <v>180</v>
      </c>
      <c r="C14" s="40">
        <f aca="true" t="shared" si="6" ref="C14:C50">C13+A14</f>
        <v>15.5</v>
      </c>
      <c r="D14" s="43" t="s">
        <v>357</v>
      </c>
      <c r="E14" s="36" t="s">
        <v>358</v>
      </c>
      <c r="F14" s="36"/>
      <c r="G14" s="42">
        <f t="shared" si="0"/>
        <v>0.16536458333333331</v>
      </c>
      <c r="H14" s="42">
        <f t="shared" si="1"/>
        <v>0.16805555555555554</v>
      </c>
      <c r="I14" s="42">
        <f t="shared" si="2"/>
        <v>0.17113095238095238</v>
      </c>
      <c r="J14" s="42">
        <f t="shared" si="3"/>
        <v>0.17467948717948717</v>
      </c>
      <c r="K14" s="42">
        <f t="shared" si="4"/>
        <v>0.17881944444444445</v>
      </c>
      <c r="L14" s="39"/>
      <c r="M14" s="4"/>
      <c r="N14" s="4"/>
      <c r="O14" s="4"/>
    </row>
    <row r="15" spans="1:15" ht="13.5" customHeight="1">
      <c r="A15" s="35">
        <v>14</v>
      </c>
      <c r="B15" s="40">
        <f t="shared" si="5"/>
        <v>166</v>
      </c>
      <c r="C15" s="40">
        <f t="shared" si="6"/>
        <v>29.5</v>
      </c>
      <c r="D15" s="41" t="s">
        <v>359</v>
      </c>
      <c r="E15" s="36" t="s">
        <v>360</v>
      </c>
      <c r="F15" s="36">
        <v>500</v>
      </c>
      <c r="G15" s="42">
        <f t="shared" si="0"/>
        <v>0.20182291666666666</v>
      </c>
      <c r="H15" s="42">
        <f t="shared" si="1"/>
        <v>0.20694444444444443</v>
      </c>
      <c r="I15" s="42">
        <f t="shared" si="2"/>
        <v>0.21279761904761904</v>
      </c>
      <c r="J15" s="42">
        <f t="shared" si="3"/>
        <v>0.21955128205128205</v>
      </c>
      <c r="K15" s="42">
        <f t="shared" si="4"/>
        <v>0.22743055555555555</v>
      </c>
      <c r="L15" s="39"/>
      <c r="M15" s="4"/>
      <c r="N15" s="4"/>
      <c r="O15" s="4"/>
    </row>
    <row r="16" spans="1:15" ht="13.5" customHeight="1">
      <c r="A16" s="35">
        <v>7</v>
      </c>
      <c r="B16" s="40">
        <f t="shared" si="5"/>
        <v>159</v>
      </c>
      <c r="C16" s="40">
        <f t="shared" si="6"/>
        <v>36.5</v>
      </c>
      <c r="D16" s="43" t="s">
        <v>361</v>
      </c>
      <c r="E16" s="36" t="s">
        <v>362</v>
      </c>
      <c r="F16" s="36">
        <v>822</v>
      </c>
      <c r="G16" s="42">
        <f t="shared" si="0"/>
        <v>0.22005208333333331</v>
      </c>
      <c r="H16" s="42">
        <f t="shared" si="1"/>
        <v>0.22638888888888886</v>
      </c>
      <c r="I16" s="42">
        <f t="shared" si="2"/>
        <v>0.23363095238095238</v>
      </c>
      <c r="J16" s="42">
        <f t="shared" si="3"/>
        <v>0.2419871794871795</v>
      </c>
      <c r="K16" s="42">
        <f t="shared" si="4"/>
        <v>0.2517361111111111</v>
      </c>
      <c r="L16" s="39"/>
      <c r="M16" s="4"/>
      <c r="N16" s="4"/>
      <c r="O16" s="4"/>
    </row>
    <row r="17" spans="1:15" ht="13.5" customHeight="1">
      <c r="A17" s="35">
        <v>9</v>
      </c>
      <c r="B17" s="40">
        <f t="shared" si="5"/>
        <v>150</v>
      </c>
      <c r="C17" s="40">
        <f t="shared" si="6"/>
        <v>45.5</v>
      </c>
      <c r="D17" s="43" t="s">
        <v>363</v>
      </c>
      <c r="E17" s="36" t="s">
        <v>315</v>
      </c>
      <c r="F17" s="36">
        <v>1474</v>
      </c>
      <c r="G17" s="42">
        <f t="shared" si="0"/>
        <v>0.24348958333333331</v>
      </c>
      <c r="H17" s="42">
        <f t="shared" si="1"/>
        <v>0.2513888888888889</v>
      </c>
      <c r="I17" s="42">
        <f t="shared" si="2"/>
        <v>0.26041666666666663</v>
      </c>
      <c r="J17" s="42">
        <f t="shared" si="3"/>
        <v>0.2708333333333333</v>
      </c>
      <c r="K17" s="42">
        <f t="shared" si="4"/>
        <v>0.2829861111111111</v>
      </c>
      <c r="L17" s="39"/>
      <c r="M17" s="4"/>
      <c r="N17" s="4"/>
      <c r="O17" s="4"/>
    </row>
    <row r="18" spans="1:15" ht="13.5" customHeight="1">
      <c r="A18" s="73">
        <v>7</v>
      </c>
      <c r="B18" s="40">
        <f t="shared" si="5"/>
        <v>143</v>
      </c>
      <c r="C18" s="40">
        <f t="shared" si="6"/>
        <v>52.5</v>
      </c>
      <c r="D18" s="43" t="s">
        <v>364</v>
      </c>
      <c r="E18" s="36" t="s">
        <v>299</v>
      </c>
      <c r="F18" s="36"/>
      <c r="G18" s="42">
        <f t="shared" si="0"/>
        <v>0.26171875</v>
      </c>
      <c r="H18" s="42">
        <f t="shared" si="1"/>
        <v>0.2708333333333333</v>
      </c>
      <c r="I18" s="42">
        <f t="shared" si="2"/>
        <v>0.28125</v>
      </c>
      <c r="J18" s="42">
        <f t="shared" si="3"/>
        <v>0.2932692307692307</v>
      </c>
      <c r="K18" s="42">
        <f t="shared" si="4"/>
        <v>0.30729166666666663</v>
      </c>
      <c r="L18" s="39"/>
      <c r="M18" s="4"/>
      <c r="N18" s="4"/>
      <c r="O18" s="4"/>
    </row>
    <row r="19" spans="1:15" ht="13.5" customHeight="1">
      <c r="A19" s="35">
        <v>3</v>
      </c>
      <c r="B19" s="40">
        <f t="shared" si="5"/>
        <v>140</v>
      </c>
      <c r="C19" s="40">
        <f t="shared" si="6"/>
        <v>55.5</v>
      </c>
      <c r="D19" s="43" t="s">
        <v>365</v>
      </c>
      <c r="E19" s="36" t="s">
        <v>315</v>
      </c>
      <c r="F19" s="36"/>
      <c r="G19" s="42">
        <f t="shared" si="0"/>
        <v>0.26953125</v>
      </c>
      <c r="H19" s="42">
        <f t="shared" si="1"/>
        <v>0.2791666666666667</v>
      </c>
      <c r="I19" s="42">
        <f t="shared" si="2"/>
        <v>0.2901785714285714</v>
      </c>
      <c r="J19" s="42">
        <f t="shared" si="3"/>
        <v>0.3028846153846154</v>
      </c>
      <c r="K19" s="42">
        <f t="shared" si="4"/>
        <v>0.3177083333333333</v>
      </c>
      <c r="L19" s="39"/>
      <c r="M19" s="4"/>
      <c r="N19" s="4"/>
      <c r="O19" s="4"/>
    </row>
    <row r="20" spans="1:15" ht="13.5" customHeight="1">
      <c r="A20" s="35">
        <v>2</v>
      </c>
      <c r="B20" s="40">
        <f t="shared" si="5"/>
        <v>138</v>
      </c>
      <c r="C20" s="40">
        <f t="shared" si="6"/>
        <v>57.5</v>
      </c>
      <c r="D20" s="43" t="s">
        <v>366</v>
      </c>
      <c r="E20" s="36" t="s">
        <v>24</v>
      </c>
      <c r="F20" s="36">
        <v>758</v>
      </c>
      <c r="G20" s="42">
        <f t="shared" si="0"/>
        <v>0.2747395833333333</v>
      </c>
      <c r="H20" s="42">
        <f t="shared" si="1"/>
        <v>0.2847222222222222</v>
      </c>
      <c r="I20" s="42">
        <f t="shared" si="2"/>
        <v>0.2961309523809524</v>
      </c>
      <c r="J20" s="42">
        <f t="shared" si="3"/>
        <v>0.3092948717948718</v>
      </c>
      <c r="K20" s="42">
        <f t="shared" si="4"/>
        <v>0.3246527777777778</v>
      </c>
      <c r="L20" s="39"/>
      <c r="M20" s="4"/>
      <c r="N20" s="4"/>
      <c r="O20" s="4"/>
    </row>
    <row r="21" spans="1:15" ht="13.5" customHeight="1">
      <c r="A21" s="35">
        <v>2.5</v>
      </c>
      <c r="B21" s="40">
        <f t="shared" si="5"/>
        <v>135.5</v>
      </c>
      <c r="C21" s="40">
        <f t="shared" si="6"/>
        <v>60</v>
      </c>
      <c r="D21" s="43" t="s">
        <v>367</v>
      </c>
      <c r="E21" s="36" t="s">
        <v>24</v>
      </c>
      <c r="F21" s="36"/>
      <c r="G21" s="42">
        <f t="shared" si="0"/>
        <v>0.28125</v>
      </c>
      <c r="H21" s="42">
        <f t="shared" si="1"/>
        <v>0.29166666666666663</v>
      </c>
      <c r="I21" s="42">
        <f t="shared" si="2"/>
        <v>0.30357142857142855</v>
      </c>
      <c r="J21" s="42">
        <f t="shared" si="3"/>
        <v>0.3173076923076923</v>
      </c>
      <c r="K21" s="42">
        <f t="shared" si="4"/>
        <v>0.3333333333333333</v>
      </c>
      <c r="L21" s="39"/>
      <c r="M21" s="4"/>
      <c r="N21" s="4"/>
      <c r="O21" s="4"/>
    </row>
    <row r="22" spans="1:15" ht="13.5" customHeight="1">
      <c r="A22" s="35">
        <v>6</v>
      </c>
      <c r="B22" s="40">
        <f t="shared" si="5"/>
        <v>129.5</v>
      </c>
      <c r="C22" s="40">
        <f t="shared" si="6"/>
        <v>66</v>
      </c>
      <c r="D22" s="43" t="s">
        <v>368</v>
      </c>
      <c r="E22" s="36" t="s">
        <v>24</v>
      </c>
      <c r="F22" s="36"/>
      <c r="G22" s="42">
        <f t="shared" si="0"/>
        <v>0.296875</v>
      </c>
      <c r="H22" s="42">
        <f t="shared" si="1"/>
        <v>0.30833333333333335</v>
      </c>
      <c r="I22" s="42">
        <f t="shared" si="2"/>
        <v>0.3214285714285714</v>
      </c>
      <c r="J22" s="42">
        <f t="shared" si="3"/>
        <v>0.33653846153846156</v>
      </c>
      <c r="K22" s="42">
        <f t="shared" si="4"/>
        <v>0.35416666666666663</v>
      </c>
      <c r="L22" s="39"/>
      <c r="M22" s="4"/>
      <c r="N22" s="4"/>
      <c r="O22" s="4"/>
    </row>
    <row r="23" spans="1:15" ht="13.5" customHeight="1">
      <c r="A23" s="35">
        <v>1.5</v>
      </c>
      <c r="B23" s="40">
        <f t="shared" si="5"/>
        <v>128</v>
      </c>
      <c r="C23" s="40">
        <f t="shared" si="6"/>
        <v>67.5</v>
      </c>
      <c r="D23" s="43" t="s">
        <v>369</v>
      </c>
      <c r="E23" s="36" t="s">
        <v>24</v>
      </c>
      <c r="F23" s="36"/>
      <c r="G23" s="42">
        <f t="shared" si="0"/>
        <v>0.30078125</v>
      </c>
      <c r="H23" s="42">
        <f t="shared" si="1"/>
        <v>0.3125</v>
      </c>
      <c r="I23" s="42">
        <f t="shared" si="2"/>
        <v>0.3258928571428571</v>
      </c>
      <c r="J23" s="42">
        <f t="shared" si="3"/>
        <v>0.34134615384615385</v>
      </c>
      <c r="K23" s="42">
        <f t="shared" si="4"/>
        <v>0.359375</v>
      </c>
      <c r="L23" s="39"/>
      <c r="M23" s="4"/>
      <c r="N23" s="4"/>
      <c r="O23" s="4"/>
    </row>
    <row r="24" spans="1:15" ht="13.5" customHeight="1">
      <c r="A24" s="35">
        <v>3</v>
      </c>
      <c r="B24" s="40">
        <f t="shared" si="5"/>
        <v>125</v>
      </c>
      <c r="C24" s="40">
        <f t="shared" si="6"/>
        <v>70.5</v>
      </c>
      <c r="D24" s="43" t="s">
        <v>370</v>
      </c>
      <c r="E24" s="36" t="s">
        <v>24</v>
      </c>
      <c r="F24" s="36"/>
      <c r="G24" s="42">
        <f t="shared" si="0"/>
        <v>0.30859375</v>
      </c>
      <c r="H24" s="42">
        <f t="shared" si="1"/>
        <v>0.3208333333333333</v>
      </c>
      <c r="I24" s="42">
        <f t="shared" si="2"/>
        <v>0.33482142857142855</v>
      </c>
      <c r="J24" s="42">
        <f t="shared" si="3"/>
        <v>0.35096153846153844</v>
      </c>
      <c r="K24" s="42">
        <f t="shared" si="4"/>
        <v>0.36979166666666663</v>
      </c>
      <c r="L24" s="39"/>
      <c r="M24" s="4"/>
      <c r="N24" s="4"/>
      <c r="O24" s="4"/>
    </row>
    <row r="25" spans="1:15" ht="13.5" customHeight="1">
      <c r="A25" s="35">
        <v>1</v>
      </c>
      <c r="B25" s="40">
        <f t="shared" si="5"/>
        <v>124</v>
      </c>
      <c r="C25" s="40">
        <f t="shared" si="6"/>
        <v>71.5</v>
      </c>
      <c r="D25" s="44" t="s">
        <v>371</v>
      </c>
      <c r="E25" s="36" t="s">
        <v>372</v>
      </c>
      <c r="F25" s="36"/>
      <c r="G25" s="42">
        <f t="shared" si="0"/>
        <v>0.31119791666666663</v>
      </c>
      <c r="H25" s="42">
        <f t="shared" si="1"/>
        <v>0.32361111111111107</v>
      </c>
      <c r="I25" s="42">
        <f t="shared" si="2"/>
        <v>0.33779761904761907</v>
      </c>
      <c r="J25" s="42">
        <f t="shared" si="3"/>
        <v>0.35416666666666663</v>
      </c>
      <c r="K25" s="42">
        <f t="shared" si="4"/>
        <v>0.37326388888888884</v>
      </c>
      <c r="L25" s="39"/>
      <c r="M25" s="4"/>
      <c r="N25" s="4"/>
      <c r="O25" s="4"/>
    </row>
    <row r="26" spans="1:15" ht="13.5" customHeight="1">
      <c r="A26" s="35">
        <v>9</v>
      </c>
      <c r="B26" s="40">
        <f t="shared" si="5"/>
        <v>115</v>
      </c>
      <c r="C26" s="40">
        <f t="shared" si="6"/>
        <v>80.5</v>
      </c>
      <c r="D26" s="322" t="s">
        <v>1111</v>
      </c>
      <c r="E26" s="36" t="s">
        <v>372</v>
      </c>
      <c r="F26" s="36"/>
      <c r="G26" s="42">
        <f t="shared" si="0"/>
        <v>0.33463541666666663</v>
      </c>
      <c r="H26" s="42">
        <f t="shared" si="1"/>
        <v>0.3486111111111111</v>
      </c>
      <c r="I26" s="42">
        <f t="shared" si="2"/>
        <v>0.3645833333333333</v>
      </c>
      <c r="J26" s="42">
        <f t="shared" si="3"/>
        <v>0.3830128205128205</v>
      </c>
      <c r="K26" s="42">
        <f t="shared" si="4"/>
        <v>0.4045138888888889</v>
      </c>
      <c r="L26" s="39"/>
      <c r="M26" s="4"/>
      <c r="N26" s="4"/>
      <c r="O26" s="4"/>
    </row>
    <row r="27" spans="1:15" ht="13.5" customHeight="1">
      <c r="A27" s="35">
        <v>2</v>
      </c>
      <c r="B27" s="40">
        <f t="shared" si="5"/>
        <v>113</v>
      </c>
      <c r="C27" s="40">
        <f t="shared" si="6"/>
        <v>82.5</v>
      </c>
      <c r="D27" s="60" t="s">
        <v>1112</v>
      </c>
      <c r="E27" s="36" t="s">
        <v>373</v>
      </c>
      <c r="F27" s="36"/>
      <c r="G27" s="42">
        <f t="shared" si="0"/>
        <v>0.33984375</v>
      </c>
      <c r="H27" s="42">
        <f t="shared" si="1"/>
        <v>0.35416666666666663</v>
      </c>
      <c r="I27" s="42">
        <f t="shared" si="2"/>
        <v>0.3705357142857143</v>
      </c>
      <c r="J27" s="42">
        <f t="shared" si="3"/>
        <v>0.3894230769230769</v>
      </c>
      <c r="K27" s="42">
        <f t="shared" si="4"/>
        <v>0.4114583333333333</v>
      </c>
      <c r="L27" s="39"/>
      <c r="M27" s="4"/>
      <c r="N27" s="4"/>
      <c r="O27" s="4"/>
    </row>
    <row r="28" spans="1:15" ht="13.5" customHeight="1">
      <c r="A28" s="35">
        <v>1.5</v>
      </c>
      <c r="B28" s="40">
        <f t="shared" si="5"/>
        <v>111.5</v>
      </c>
      <c r="C28" s="40">
        <f t="shared" si="6"/>
        <v>84</v>
      </c>
      <c r="D28" s="43" t="s">
        <v>374</v>
      </c>
      <c r="E28" s="36" t="s">
        <v>315</v>
      </c>
      <c r="F28" s="36"/>
      <c r="G28" s="42">
        <f t="shared" si="0"/>
        <v>0.34375</v>
      </c>
      <c r="H28" s="42">
        <f t="shared" si="1"/>
        <v>0.3583333333333333</v>
      </c>
      <c r="I28" s="42">
        <f t="shared" si="2"/>
        <v>0.375</v>
      </c>
      <c r="J28" s="42">
        <f t="shared" si="3"/>
        <v>0.3942307692307692</v>
      </c>
      <c r="K28" s="42">
        <f t="shared" si="4"/>
        <v>0.41666666666666663</v>
      </c>
      <c r="L28" s="39"/>
      <c r="M28" s="4"/>
      <c r="N28" s="4"/>
      <c r="O28" s="4"/>
    </row>
    <row r="29" spans="1:15" ht="13.5" customHeight="1">
      <c r="A29" s="35">
        <v>7.5</v>
      </c>
      <c r="B29" s="40">
        <f t="shared" si="5"/>
        <v>104</v>
      </c>
      <c r="C29" s="40">
        <f t="shared" si="6"/>
        <v>91.5</v>
      </c>
      <c r="D29" s="44" t="s">
        <v>375</v>
      </c>
      <c r="E29" s="36" t="s">
        <v>315</v>
      </c>
      <c r="F29" s="36"/>
      <c r="G29" s="42">
        <f t="shared" si="0"/>
        <v>0.36328125</v>
      </c>
      <c r="H29" s="42">
        <f t="shared" si="1"/>
        <v>0.37916666666666665</v>
      </c>
      <c r="I29" s="42">
        <f t="shared" si="2"/>
        <v>0.39732142857142855</v>
      </c>
      <c r="J29" s="42">
        <f t="shared" si="3"/>
        <v>0.4182692307692308</v>
      </c>
      <c r="K29" s="42">
        <f t="shared" si="4"/>
        <v>0.4427083333333333</v>
      </c>
      <c r="L29" s="39"/>
      <c r="M29" s="4"/>
      <c r="N29" s="4"/>
      <c r="O29" s="4"/>
    </row>
    <row r="30" spans="1:15" ht="13.5" customHeight="1">
      <c r="A30" s="35">
        <v>11</v>
      </c>
      <c r="B30" s="40">
        <f t="shared" si="5"/>
        <v>93</v>
      </c>
      <c r="C30" s="40">
        <f t="shared" si="6"/>
        <v>102.5</v>
      </c>
      <c r="D30" s="44" t="s">
        <v>376</v>
      </c>
      <c r="E30" s="36" t="s">
        <v>315</v>
      </c>
      <c r="F30" s="36">
        <v>2115</v>
      </c>
      <c r="G30" s="42">
        <f t="shared" si="0"/>
        <v>0.3919270833333333</v>
      </c>
      <c r="H30" s="42">
        <f t="shared" si="1"/>
        <v>0.4097222222222222</v>
      </c>
      <c r="I30" s="42">
        <f t="shared" si="2"/>
        <v>0.4300595238095238</v>
      </c>
      <c r="J30" s="42">
        <f t="shared" si="3"/>
        <v>0.453525641025641</v>
      </c>
      <c r="K30" s="42">
        <f t="shared" si="4"/>
        <v>0.48090277777777773</v>
      </c>
      <c r="L30" s="39"/>
      <c r="M30" s="4"/>
      <c r="N30" s="4"/>
      <c r="O30" s="4"/>
    </row>
    <row r="31" spans="1:15" ht="12.75" customHeight="1" hidden="1">
      <c r="A31" s="35"/>
      <c r="B31" s="40">
        <f t="shared" si="5"/>
        <v>93</v>
      </c>
      <c r="C31" s="40">
        <f t="shared" si="6"/>
        <v>102.5</v>
      </c>
      <c r="D31" s="28"/>
      <c r="E31" s="36"/>
      <c r="F31" s="36"/>
      <c r="G31" s="42">
        <f t="shared" si="0"/>
        <v>0.3919270833333333</v>
      </c>
      <c r="H31" s="42">
        <f t="shared" si="1"/>
        <v>0.4097222222222222</v>
      </c>
      <c r="I31" s="42">
        <f t="shared" si="2"/>
        <v>0.4300595238095238</v>
      </c>
      <c r="J31" s="42">
        <f t="shared" si="3"/>
        <v>0.453525641025641</v>
      </c>
      <c r="K31" s="42">
        <f t="shared" si="4"/>
        <v>0.48090277777777773</v>
      </c>
      <c r="L31" s="39"/>
      <c r="M31" s="4"/>
      <c r="N31" s="4"/>
      <c r="O31" s="4"/>
    </row>
    <row r="32" spans="1:15" ht="12.75" customHeight="1" hidden="1">
      <c r="A32" s="35"/>
      <c r="B32" s="40">
        <f t="shared" si="5"/>
        <v>93</v>
      </c>
      <c r="C32" s="40">
        <f t="shared" si="6"/>
        <v>102.5</v>
      </c>
      <c r="D32" s="41"/>
      <c r="E32" s="36"/>
      <c r="F32" s="36"/>
      <c r="G32" s="42">
        <f t="shared" si="0"/>
        <v>0.3919270833333333</v>
      </c>
      <c r="H32" s="42">
        <f t="shared" si="1"/>
        <v>0.4097222222222222</v>
      </c>
      <c r="I32" s="42">
        <f t="shared" si="2"/>
        <v>0.4300595238095238</v>
      </c>
      <c r="J32" s="42">
        <f t="shared" si="3"/>
        <v>0.453525641025641</v>
      </c>
      <c r="K32" s="42">
        <f t="shared" si="4"/>
        <v>0.48090277777777773</v>
      </c>
      <c r="L32" s="39"/>
      <c r="M32" s="4"/>
      <c r="N32" s="4"/>
      <c r="O32" s="4"/>
    </row>
    <row r="33" spans="1:15" ht="12.75" customHeight="1" hidden="1">
      <c r="A33" s="35"/>
      <c r="B33" s="40">
        <f t="shared" si="5"/>
        <v>93</v>
      </c>
      <c r="C33" s="40">
        <f t="shared" si="6"/>
        <v>102.5</v>
      </c>
      <c r="D33" s="116"/>
      <c r="E33" s="117"/>
      <c r="F33" s="117"/>
      <c r="G33" s="42">
        <f t="shared" si="0"/>
        <v>0.3919270833333333</v>
      </c>
      <c r="H33" s="42">
        <f t="shared" si="1"/>
        <v>0.4097222222222222</v>
      </c>
      <c r="I33" s="42">
        <f t="shared" si="2"/>
        <v>0.4300595238095238</v>
      </c>
      <c r="J33" s="42">
        <f t="shared" si="3"/>
        <v>0.453525641025641</v>
      </c>
      <c r="K33" s="42">
        <f t="shared" si="4"/>
        <v>0.48090277777777773</v>
      </c>
      <c r="L33" s="39"/>
      <c r="M33" s="4"/>
      <c r="N33" s="4"/>
      <c r="O33" s="4"/>
    </row>
    <row r="34" spans="1:15" ht="12.75" customHeight="1" hidden="1">
      <c r="A34" s="35"/>
      <c r="B34" s="40">
        <f t="shared" si="5"/>
        <v>93</v>
      </c>
      <c r="C34" s="40">
        <f t="shared" si="6"/>
        <v>102.5</v>
      </c>
      <c r="D34" s="116"/>
      <c r="E34" s="117"/>
      <c r="F34" s="117"/>
      <c r="G34" s="42">
        <f t="shared" si="0"/>
        <v>0.3919270833333333</v>
      </c>
      <c r="H34" s="42">
        <f t="shared" si="1"/>
        <v>0.4097222222222222</v>
      </c>
      <c r="I34" s="42">
        <f t="shared" si="2"/>
        <v>0.4300595238095238</v>
      </c>
      <c r="J34" s="42">
        <f t="shared" si="3"/>
        <v>0.453525641025641</v>
      </c>
      <c r="K34" s="42">
        <f t="shared" si="4"/>
        <v>0.48090277777777773</v>
      </c>
      <c r="M34" s="4"/>
      <c r="N34" s="4"/>
      <c r="O34" s="4"/>
    </row>
    <row r="35" spans="1:15" ht="12.75" customHeight="1" hidden="1">
      <c r="A35" s="35"/>
      <c r="B35" s="40">
        <f t="shared" si="5"/>
        <v>93</v>
      </c>
      <c r="C35" s="40">
        <f t="shared" si="6"/>
        <v>102.5</v>
      </c>
      <c r="D35" s="43"/>
      <c r="E35" s="45"/>
      <c r="F35" s="36"/>
      <c r="G35" s="42">
        <f t="shared" si="0"/>
        <v>0.3919270833333333</v>
      </c>
      <c r="H35" s="42">
        <f t="shared" si="1"/>
        <v>0.4097222222222222</v>
      </c>
      <c r="I35" s="42">
        <f t="shared" si="2"/>
        <v>0.4300595238095238</v>
      </c>
      <c r="J35" s="42">
        <f t="shared" si="3"/>
        <v>0.453525641025641</v>
      </c>
      <c r="K35" s="42">
        <f t="shared" si="4"/>
        <v>0.48090277777777773</v>
      </c>
      <c r="M35" s="4"/>
      <c r="N35" s="4"/>
      <c r="O35" s="4"/>
    </row>
    <row r="36" spans="1:15" ht="12.75" customHeight="1" hidden="1">
      <c r="A36" s="35"/>
      <c r="B36" s="40">
        <f t="shared" si="5"/>
        <v>93</v>
      </c>
      <c r="C36" s="40">
        <f t="shared" si="6"/>
        <v>102.5</v>
      </c>
      <c r="D36" s="28"/>
      <c r="E36" s="29"/>
      <c r="F36" s="29"/>
      <c r="G36" s="42">
        <f t="shared" si="0"/>
        <v>0.3919270833333333</v>
      </c>
      <c r="H36" s="42">
        <f t="shared" si="1"/>
        <v>0.4097222222222222</v>
      </c>
      <c r="I36" s="42">
        <f t="shared" si="2"/>
        <v>0.4300595238095238</v>
      </c>
      <c r="J36" s="42">
        <f t="shared" si="3"/>
        <v>0.453525641025641</v>
      </c>
      <c r="K36" s="42">
        <f t="shared" si="4"/>
        <v>0.48090277777777773</v>
      </c>
      <c r="M36" s="4"/>
      <c r="N36" s="4"/>
      <c r="O36" s="4"/>
    </row>
    <row r="37" spans="1:15" ht="12.75" customHeight="1" hidden="1">
      <c r="A37" s="53"/>
      <c r="B37" s="40">
        <f t="shared" si="5"/>
        <v>93</v>
      </c>
      <c r="C37" s="40">
        <f t="shared" si="6"/>
        <v>102.5</v>
      </c>
      <c r="D37" s="28"/>
      <c r="E37" s="59"/>
      <c r="F37" s="56"/>
      <c r="G37" s="42">
        <f t="shared" si="0"/>
        <v>0.3919270833333333</v>
      </c>
      <c r="H37" s="42">
        <f t="shared" si="1"/>
        <v>0.4097222222222222</v>
      </c>
      <c r="I37" s="42">
        <f t="shared" si="2"/>
        <v>0.4300595238095238</v>
      </c>
      <c r="J37" s="42">
        <f t="shared" si="3"/>
        <v>0.453525641025641</v>
      </c>
      <c r="K37" s="42">
        <f t="shared" si="4"/>
        <v>0.48090277777777773</v>
      </c>
      <c r="M37" s="4"/>
      <c r="N37" s="4"/>
      <c r="O37" s="4"/>
    </row>
    <row r="38" spans="1:15" ht="12.75" customHeight="1" hidden="1">
      <c r="A38" s="53"/>
      <c r="B38" s="40">
        <f t="shared" si="5"/>
        <v>93</v>
      </c>
      <c r="C38" s="40">
        <f t="shared" si="6"/>
        <v>102.5</v>
      </c>
      <c r="D38" s="28"/>
      <c r="E38" s="59"/>
      <c r="F38" s="56"/>
      <c r="G38" s="42">
        <f t="shared" si="0"/>
        <v>0.3919270833333333</v>
      </c>
      <c r="H38" s="42">
        <f t="shared" si="1"/>
        <v>0.4097222222222222</v>
      </c>
      <c r="I38" s="42">
        <f t="shared" si="2"/>
        <v>0.4300595238095238</v>
      </c>
      <c r="J38" s="42">
        <f t="shared" si="3"/>
        <v>0.453525641025641</v>
      </c>
      <c r="K38" s="42">
        <f t="shared" si="4"/>
        <v>0.48090277777777773</v>
      </c>
      <c r="M38" s="4"/>
      <c r="N38" s="4"/>
      <c r="O38" s="4"/>
    </row>
    <row r="39" spans="1:15" ht="12.75" customHeight="1" hidden="1">
      <c r="A39" s="53"/>
      <c r="B39" s="40">
        <f t="shared" si="5"/>
        <v>93</v>
      </c>
      <c r="C39" s="40">
        <f t="shared" si="6"/>
        <v>102.5</v>
      </c>
      <c r="D39" s="54"/>
      <c r="E39" s="59"/>
      <c r="F39" s="56"/>
      <c r="G39" s="42">
        <f t="shared" si="0"/>
        <v>0.3919270833333333</v>
      </c>
      <c r="H39" s="42">
        <f t="shared" si="1"/>
        <v>0.4097222222222222</v>
      </c>
      <c r="I39" s="42">
        <f t="shared" si="2"/>
        <v>0.4300595238095238</v>
      </c>
      <c r="J39" s="42">
        <f t="shared" si="3"/>
        <v>0.453525641025641</v>
      </c>
      <c r="K39" s="42">
        <f t="shared" si="4"/>
        <v>0.48090277777777773</v>
      </c>
      <c r="M39" s="4"/>
      <c r="N39" s="4"/>
      <c r="O39" s="4"/>
    </row>
    <row r="40" spans="1:15" ht="12.75" customHeight="1" hidden="1">
      <c r="A40" s="53"/>
      <c r="B40" s="40">
        <f t="shared" si="5"/>
        <v>93</v>
      </c>
      <c r="C40" s="40">
        <f t="shared" si="6"/>
        <v>102.5</v>
      </c>
      <c r="D40" s="54"/>
      <c r="E40" s="59"/>
      <c r="F40" s="56"/>
      <c r="G40" s="42">
        <f t="shared" si="0"/>
        <v>0.3919270833333333</v>
      </c>
      <c r="H40" s="42">
        <f t="shared" si="1"/>
        <v>0.4097222222222222</v>
      </c>
      <c r="I40" s="42">
        <f t="shared" si="2"/>
        <v>0.4300595238095238</v>
      </c>
      <c r="J40" s="42">
        <f t="shared" si="3"/>
        <v>0.453525641025641</v>
      </c>
      <c r="K40" s="42">
        <f t="shared" si="4"/>
        <v>0.48090277777777773</v>
      </c>
      <c r="L40" s="19"/>
      <c r="M40" s="4"/>
      <c r="N40" s="4"/>
      <c r="O40" s="4"/>
    </row>
    <row r="41" spans="1:15" ht="12.75" customHeight="1" hidden="1">
      <c r="A41" s="53"/>
      <c r="B41" s="40">
        <f t="shared" si="5"/>
        <v>93</v>
      </c>
      <c r="C41" s="40">
        <f t="shared" si="6"/>
        <v>102.5</v>
      </c>
      <c r="D41" s="54"/>
      <c r="E41" s="59"/>
      <c r="F41" s="56"/>
      <c r="G41" s="42">
        <f t="shared" si="0"/>
        <v>0.3919270833333333</v>
      </c>
      <c r="H41" s="42">
        <f t="shared" si="1"/>
        <v>0.4097222222222222</v>
      </c>
      <c r="I41" s="42">
        <f t="shared" si="2"/>
        <v>0.4300595238095238</v>
      </c>
      <c r="J41" s="42">
        <f t="shared" si="3"/>
        <v>0.453525641025641</v>
      </c>
      <c r="K41" s="42">
        <f t="shared" si="4"/>
        <v>0.48090277777777773</v>
      </c>
      <c r="L41" s="19"/>
      <c r="M41" s="4"/>
      <c r="N41" s="4"/>
      <c r="O41" s="4"/>
    </row>
    <row r="42" spans="1:15" ht="12.75" customHeight="1" hidden="1">
      <c r="A42" s="35"/>
      <c r="B42" s="40">
        <f t="shared" si="5"/>
        <v>93</v>
      </c>
      <c r="C42" s="40">
        <f t="shared" si="6"/>
        <v>102.5</v>
      </c>
      <c r="D42" s="43"/>
      <c r="E42" s="60"/>
      <c r="F42" s="36"/>
      <c r="G42" s="42">
        <f t="shared" si="0"/>
        <v>0.3919270833333333</v>
      </c>
      <c r="H42" s="42">
        <f t="shared" si="1"/>
        <v>0.4097222222222222</v>
      </c>
      <c r="I42" s="42">
        <f t="shared" si="2"/>
        <v>0.4300595238095238</v>
      </c>
      <c r="J42" s="42">
        <f t="shared" si="3"/>
        <v>0.453525641025641</v>
      </c>
      <c r="K42" s="42">
        <f t="shared" si="4"/>
        <v>0.48090277777777773</v>
      </c>
      <c r="L42" s="19"/>
      <c r="M42" s="4"/>
      <c r="N42" s="4"/>
      <c r="O42" s="4"/>
    </row>
    <row r="43" spans="1:15" ht="12.75" customHeight="1" hidden="1">
      <c r="A43" s="35"/>
      <c r="B43" s="40">
        <f t="shared" si="5"/>
        <v>93</v>
      </c>
      <c r="C43" s="40">
        <f t="shared" si="6"/>
        <v>102.5</v>
      </c>
      <c r="D43" s="43"/>
      <c r="E43" s="60"/>
      <c r="F43" s="36"/>
      <c r="G43" s="42">
        <f t="shared" si="0"/>
        <v>0.3919270833333333</v>
      </c>
      <c r="H43" s="42">
        <f t="shared" si="1"/>
        <v>0.4097222222222222</v>
      </c>
      <c r="I43" s="42">
        <f t="shared" si="2"/>
        <v>0.4300595238095238</v>
      </c>
      <c r="J43" s="42">
        <f t="shared" si="3"/>
        <v>0.453525641025641</v>
      </c>
      <c r="K43" s="42">
        <f t="shared" si="4"/>
        <v>0.48090277777777773</v>
      </c>
      <c r="L43" s="19"/>
      <c r="M43" s="4"/>
      <c r="N43" s="4"/>
      <c r="O43" s="4"/>
    </row>
    <row r="44" spans="1:15" ht="12.75" customHeight="1" hidden="1">
      <c r="A44" s="35"/>
      <c r="B44" s="40">
        <f>B43-A44</f>
        <v>93</v>
      </c>
      <c r="C44" s="40">
        <f>C43+A44</f>
        <v>102.5</v>
      </c>
      <c r="D44" s="43"/>
      <c r="E44" s="60"/>
      <c r="F44" s="36"/>
      <c r="G44" s="42">
        <f t="shared" si="0"/>
        <v>0.3919270833333333</v>
      </c>
      <c r="H44" s="42">
        <f t="shared" si="1"/>
        <v>0.4097222222222222</v>
      </c>
      <c r="I44" s="42">
        <f t="shared" si="2"/>
        <v>0.4300595238095238</v>
      </c>
      <c r="J44" s="42">
        <f t="shared" si="3"/>
        <v>0.453525641025641</v>
      </c>
      <c r="K44" s="42">
        <f t="shared" si="4"/>
        <v>0.48090277777777773</v>
      </c>
      <c r="L44" s="19"/>
      <c r="M44" s="4"/>
      <c r="N44" s="4"/>
      <c r="O44" s="4"/>
    </row>
    <row r="45" spans="1:15" ht="12.75" customHeight="1" hidden="1">
      <c r="A45" s="35"/>
      <c r="B45" s="40">
        <f>B44-A45</f>
        <v>93</v>
      </c>
      <c r="C45" s="40">
        <f>C44+A45</f>
        <v>102.5</v>
      </c>
      <c r="D45" s="43"/>
      <c r="E45" s="60"/>
      <c r="F45" s="36"/>
      <c r="G45" s="42">
        <f t="shared" si="0"/>
        <v>0.3919270833333333</v>
      </c>
      <c r="H45" s="42">
        <f t="shared" si="1"/>
        <v>0.4097222222222222</v>
      </c>
      <c r="I45" s="42">
        <f t="shared" si="2"/>
        <v>0.4300595238095238</v>
      </c>
      <c r="J45" s="42">
        <f t="shared" si="3"/>
        <v>0.453525641025641</v>
      </c>
      <c r="K45" s="42">
        <f t="shared" si="4"/>
        <v>0.48090277777777773</v>
      </c>
      <c r="L45" s="19"/>
      <c r="M45" s="4"/>
      <c r="N45" s="4"/>
      <c r="O45" s="4"/>
    </row>
    <row r="46" spans="1:15" ht="12.75" customHeight="1" hidden="1">
      <c r="A46" s="35"/>
      <c r="B46" s="40">
        <f>B45-A46</f>
        <v>93</v>
      </c>
      <c r="C46" s="40">
        <f>C45+A46</f>
        <v>102.5</v>
      </c>
      <c r="D46" s="43"/>
      <c r="E46" s="60"/>
      <c r="F46" s="36"/>
      <c r="G46" s="42">
        <f t="shared" si="0"/>
        <v>0.3919270833333333</v>
      </c>
      <c r="H46" s="42">
        <f t="shared" si="1"/>
        <v>0.4097222222222222</v>
      </c>
      <c r="I46" s="42">
        <f t="shared" si="2"/>
        <v>0.4300595238095238</v>
      </c>
      <c r="J46" s="42">
        <f t="shared" si="3"/>
        <v>0.453525641025641</v>
      </c>
      <c r="K46" s="42">
        <f t="shared" si="4"/>
        <v>0.48090277777777773</v>
      </c>
      <c r="L46" s="19"/>
      <c r="M46" s="4"/>
      <c r="N46" s="4"/>
      <c r="O46" s="4"/>
    </row>
    <row r="47" spans="1:15" ht="12.75" customHeight="1" hidden="1">
      <c r="A47" s="35"/>
      <c r="B47" s="40">
        <f>B46-A47</f>
        <v>93</v>
      </c>
      <c r="C47" s="40">
        <f>C46+A47</f>
        <v>102.5</v>
      </c>
      <c r="D47" s="43"/>
      <c r="E47" s="60"/>
      <c r="F47" s="36"/>
      <c r="G47" s="42">
        <f>SUM($G$9+$O$3*C47)</f>
        <v>0.3919270833333333</v>
      </c>
      <c r="H47" s="42">
        <f>SUM($H$9+$P$3*C47)</f>
        <v>0.4097222222222222</v>
      </c>
      <c r="I47" s="42">
        <f>SUM($I$9+$Q$3*C47)</f>
        <v>0.4300595238095238</v>
      </c>
      <c r="J47" s="42">
        <f>SUM($J$9+$R$3*C47)</f>
        <v>0.453525641025641</v>
      </c>
      <c r="K47" s="42">
        <f>SUM($K$9+$S$3*C47)</f>
        <v>0.48090277777777773</v>
      </c>
      <c r="L47" s="19"/>
      <c r="M47" s="4"/>
      <c r="N47" s="4"/>
      <c r="O47" s="4"/>
    </row>
    <row r="48" spans="1:15" ht="12.75" customHeight="1" hidden="1">
      <c r="A48" s="35"/>
      <c r="B48" s="40">
        <f>B47-A48</f>
        <v>93</v>
      </c>
      <c r="C48" s="40">
        <f>C47+A48</f>
        <v>102.5</v>
      </c>
      <c r="D48" s="43"/>
      <c r="E48" s="60"/>
      <c r="F48" s="36"/>
      <c r="G48" s="42">
        <f>SUM($G$9+$O$3*C48)</f>
        <v>0.3919270833333333</v>
      </c>
      <c r="H48" s="42">
        <f>SUM($H$9+$P$3*C48)</f>
        <v>0.4097222222222222</v>
      </c>
      <c r="I48" s="42">
        <f>SUM($I$9+$Q$3*C48)</f>
        <v>0.4300595238095238</v>
      </c>
      <c r="J48" s="42">
        <f>SUM($J$9+$R$3*C48)</f>
        <v>0.453525641025641</v>
      </c>
      <c r="K48" s="42">
        <f>SUM($K$9+$S$3*C48)</f>
        <v>0.48090277777777773</v>
      </c>
      <c r="L48" s="19"/>
      <c r="M48" s="4"/>
      <c r="N48" s="4"/>
      <c r="O48" s="4"/>
    </row>
    <row r="49" spans="1:15" ht="12.75" customHeight="1" hidden="1">
      <c r="A49" s="35"/>
      <c r="B49" s="40">
        <f t="shared" si="5"/>
        <v>93</v>
      </c>
      <c r="C49" s="40">
        <f t="shared" si="6"/>
        <v>102.5</v>
      </c>
      <c r="D49" s="43"/>
      <c r="E49" s="60"/>
      <c r="F49" s="36"/>
      <c r="G49" s="42">
        <f t="shared" si="0"/>
        <v>0.3919270833333333</v>
      </c>
      <c r="H49" s="42">
        <f t="shared" si="1"/>
        <v>0.4097222222222222</v>
      </c>
      <c r="I49" s="42">
        <f t="shared" si="2"/>
        <v>0.4300595238095238</v>
      </c>
      <c r="J49" s="42">
        <f t="shared" si="3"/>
        <v>0.453525641025641</v>
      </c>
      <c r="K49" s="42">
        <f t="shared" si="4"/>
        <v>0.48090277777777773</v>
      </c>
      <c r="L49" s="19"/>
      <c r="M49" s="4"/>
      <c r="N49" s="4"/>
      <c r="O49" s="4"/>
    </row>
    <row r="50" spans="1:15" ht="13.5" customHeight="1">
      <c r="A50" s="35">
        <v>4.5</v>
      </c>
      <c r="B50" s="40">
        <f t="shared" si="5"/>
        <v>88.5</v>
      </c>
      <c r="C50" s="40">
        <f t="shared" si="6"/>
        <v>107</v>
      </c>
      <c r="D50" s="78" t="s">
        <v>377</v>
      </c>
      <c r="E50" s="36"/>
      <c r="F50" s="36"/>
      <c r="G50" s="42">
        <f t="shared" si="0"/>
        <v>0.4036458333333333</v>
      </c>
      <c r="H50" s="42">
        <f t="shared" si="1"/>
        <v>0.42222222222222217</v>
      </c>
      <c r="I50" s="42">
        <f t="shared" si="2"/>
        <v>0.44345238095238093</v>
      </c>
      <c r="J50" s="42">
        <f t="shared" si="3"/>
        <v>0.46794871794871795</v>
      </c>
      <c r="K50" s="42">
        <f t="shared" si="4"/>
        <v>0.49652777777777773</v>
      </c>
      <c r="L50" s="19"/>
      <c r="M50" s="4"/>
      <c r="N50" s="4"/>
      <c r="O50" s="4"/>
    </row>
    <row r="51" spans="1:13" s="52" customFormat="1" ht="13.5" customHeight="1">
      <c r="A51" s="67"/>
      <c r="B51" s="102"/>
      <c r="C51" s="102"/>
      <c r="D51" s="91" t="s">
        <v>51</v>
      </c>
      <c r="E51" s="118"/>
      <c r="F51" s="49"/>
      <c r="G51" s="42"/>
      <c r="H51" s="42"/>
      <c r="I51" s="42"/>
      <c r="J51" s="42"/>
      <c r="K51" s="42"/>
      <c r="M51" s="77"/>
    </row>
    <row r="52" spans="1:13" ht="13.5" customHeight="1">
      <c r="A52" s="35">
        <v>0</v>
      </c>
      <c r="B52" s="40">
        <f>B50</f>
        <v>88.5</v>
      </c>
      <c r="C52" s="40">
        <f>C50</f>
        <v>107</v>
      </c>
      <c r="D52" s="78" t="s">
        <v>377</v>
      </c>
      <c r="E52" s="36" t="s">
        <v>315</v>
      </c>
      <c r="F52" s="36">
        <v>1700</v>
      </c>
      <c r="G52" s="64">
        <f>$L$6</f>
        <v>0.4479166666666667</v>
      </c>
      <c r="H52" s="64">
        <f>$L$6</f>
        <v>0.4479166666666667</v>
      </c>
      <c r="I52" s="64">
        <f>$L$6</f>
        <v>0.4479166666666667</v>
      </c>
      <c r="J52" s="64">
        <f>$M$6</f>
        <v>0.4479166666666667</v>
      </c>
      <c r="K52" s="64">
        <f>$M$6</f>
        <v>0.4479166666666667</v>
      </c>
      <c r="L52" s="65">
        <f>A52</f>
        <v>0</v>
      </c>
      <c r="M52" s="4"/>
    </row>
    <row r="53" spans="1:13" ht="13.5" customHeight="1">
      <c r="A53" s="35">
        <v>8</v>
      </c>
      <c r="B53" s="40">
        <f>B52-A53</f>
        <v>80.5</v>
      </c>
      <c r="C53" s="40">
        <f>C52+A53</f>
        <v>115</v>
      </c>
      <c r="D53" s="43" t="s">
        <v>378</v>
      </c>
      <c r="E53" s="45" t="s">
        <v>315</v>
      </c>
      <c r="F53" s="36">
        <v>1022</v>
      </c>
      <c r="G53" s="42">
        <f>SUM($G$52+$O$3*L53)</f>
        <v>0.46875</v>
      </c>
      <c r="H53" s="42">
        <f>SUM($H$52+$P$3*L53)</f>
        <v>0.4701388888888889</v>
      </c>
      <c r="I53" s="42">
        <f>SUM($I$52+$Q$3*L53)</f>
        <v>0.47172619047619047</v>
      </c>
      <c r="J53" s="42">
        <f>SUM($J$52+$R$3*L53)</f>
        <v>0.47355769230769235</v>
      </c>
      <c r="K53" s="42">
        <f>SUM($K$52+$S$3*L53)</f>
        <v>0.4756944444444445</v>
      </c>
      <c r="L53" s="66">
        <f>L52+A53</f>
        <v>8</v>
      </c>
      <c r="M53" s="4"/>
    </row>
    <row r="54" spans="1:13" ht="13.5" customHeight="1">
      <c r="A54" s="35">
        <v>4.5</v>
      </c>
      <c r="B54" s="40">
        <f aca="true" t="shared" si="7" ref="B54:B73">B53-A54</f>
        <v>76</v>
      </c>
      <c r="C54" s="40">
        <f aca="true" t="shared" si="8" ref="C54:C73">C53+A54</f>
        <v>119.5</v>
      </c>
      <c r="D54" s="43" t="s">
        <v>379</v>
      </c>
      <c r="E54" s="45" t="s">
        <v>380</v>
      </c>
      <c r="F54" s="36">
        <v>845</v>
      </c>
      <c r="G54" s="42">
        <f aca="true" t="shared" si="9" ref="G54:G77">SUM($G$52+$O$3*L54)</f>
        <v>0.48046875</v>
      </c>
      <c r="H54" s="42">
        <f aca="true" t="shared" si="10" ref="H54:H77">SUM($H$52+$P$3*L54)</f>
        <v>0.4826388888888889</v>
      </c>
      <c r="I54" s="42">
        <f aca="true" t="shared" si="11" ref="I54:I77">SUM($I$52+$Q$3*L54)</f>
        <v>0.4851190476190476</v>
      </c>
      <c r="J54" s="42">
        <f aca="true" t="shared" si="12" ref="J54:J77">SUM($J$52+$R$3*L54)</f>
        <v>0.4879807692307693</v>
      </c>
      <c r="K54" s="42">
        <f aca="true" t="shared" si="13" ref="K54:K80">SUM($K$52+$S$3*L54)</f>
        <v>0.4913194444444445</v>
      </c>
      <c r="L54" s="66">
        <f aca="true" t="shared" si="14" ref="L54:L77">L53+A54</f>
        <v>12.5</v>
      </c>
      <c r="M54" s="4"/>
    </row>
    <row r="55" spans="1:13" ht="13.5" customHeight="1">
      <c r="A55" s="35">
        <v>6</v>
      </c>
      <c r="B55" s="40">
        <f t="shared" si="7"/>
        <v>70</v>
      </c>
      <c r="C55" s="40">
        <f t="shared" si="8"/>
        <v>125.5</v>
      </c>
      <c r="D55" s="43" t="s">
        <v>381</v>
      </c>
      <c r="E55" s="36" t="s">
        <v>382</v>
      </c>
      <c r="F55" s="36">
        <v>660</v>
      </c>
      <c r="G55" s="42">
        <f t="shared" si="9"/>
        <v>0.49609375</v>
      </c>
      <c r="H55" s="42">
        <f t="shared" si="10"/>
        <v>0.49930555555555556</v>
      </c>
      <c r="I55" s="42">
        <f t="shared" si="11"/>
        <v>0.5029761904761905</v>
      </c>
      <c r="J55" s="42">
        <f t="shared" si="12"/>
        <v>0.5072115384615384</v>
      </c>
      <c r="K55" s="42">
        <f t="shared" si="13"/>
        <v>0.5121527777777778</v>
      </c>
      <c r="L55" s="66">
        <f t="shared" si="14"/>
        <v>18.5</v>
      </c>
      <c r="M55" s="4"/>
    </row>
    <row r="56" spans="1:13" ht="13.5" customHeight="1">
      <c r="A56" s="35">
        <v>3</v>
      </c>
      <c r="B56" s="40">
        <f t="shared" si="7"/>
        <v>67</v>
      </c>
      <c r="C56" s="40">
        <f t="shared" si="8"/>
        <v>128.5</v>
      </c>
      <c r="D56" s="43" t="s">
        <v>383</v>
      </c>
      <c r="E56" s="36" t="s">
        <v>382</v>
      </c>
      <c r="F56" s="45">
        <v>604</v>
      </c>
      <c r="G56" s="42">
        <f t="shared" si="9"/>
        <v>0.50390625</v>
      </c>
      <c r="H56" s="42">
        <f t="shared" si="10"/>
        <v>0.5076388888888889</v>
      </c>
      <c r="I56" s="42">
        <f t="shared" si="11"/>
        <v>0.5119047619047619</v>
      </c>
      <c r="J56" s="42">
        <f t="shared" si="12"/>
        <v>0.5168269230769231</v>
      </c>
      <c r="K56" s="42">
        <f t="shared" si="13"/>
        <v>0.5225694444444444</v>
      </c>
      <c r="L56" s="66">
        <f t="shared" si="14"/>
        <v>21.5</v>
      </c>
      <c r="M56" s="4"/>
    </row>
    <row r="57" spans="1:13" ht="13.5" customHeight="1">
      <c r="A57" s="35">
        <v>2</v>
      </c>
      <c r="B57" s="40">
        <f t="shared" si="7"/>
        <v>65</v>
      </c>
      <c r="C57" s="40">
        <f t="shared" si="8"/>
        <v>130.5</v>
      </c>
      <c r="D57" s="43" t="s">
        <v>384</v>
      </c>
      <c r="E57" s="36" t="s">
        <v>382</v>
      </c>
      <c r="F57" s="45">
        <v>571</v>
      </c>
      <c r="G57" s="42">
        <f t="shared" si="9"/>
        <v>0.5091145833333334</v>
      </c>
      <c r="H57" s="42">
        <f t="shared" si="10"/>
        <v>0.5131944444444445</v>
      </c>
      <c r="I57" s="42">
        <f t="shared" si="11"/>
        <v>0.5178571428571429</v>
      </c>
      <c r="J57" s="42">
        <f t="shared" si="12"/>
        <v>0.5232371794871795</v>
      </c>
      <c r="K57" s="42">
        <f t="shared" si="13"/>
        <v>0.529513888888889</v>
      </c>
      <c r="L57" s="66">
        <f t="shared" si="14"/>
        <v>23.5</v>
      </c>
      <c r="M57" s="4"/>
    </row>
    <row r="58" spans="1:13" ht="13.5" customHeight="1">
      <c r="A58" s="35">
        <v>1.5</v>
      </c>
      <c r="B58" s="40">
        <f t="shared" si="7"/>
        <v>63.5</v>
      </c>
      <c r="C58" s="40">
        <f t="shared" si="8"/>
        <v>132</v>
      </c>
      <c r="D58" s="43" t="s">
        <v>385</v>
      </c>
      <c r="E58" s="36" t="s">
        <v>386</v>
      </c>
      <c r="F58" s="36">
        <v>542</v>
      </c>
      <c r="G58" s="42">
        <f t="shared" si="9"/>
        <v>0.5130208333333334</v>
      </c>
      <c r="H58" s="42">
        <f t="shared" si="10"/>
        <v>0.5173611111111112</v>
      </c>
      <c r="I58" s="42">
        <f t="shared" si="11"/>
        <v>0.5223214285714286</v>
      </c>
      <c r="J58" s="42">
        <f t="shared" si="12"/>
        <v>0.5280448717948718</v>
      </c>
      <c r="K58" s="42">
        <f t="shared" si="13"/>
        <v>0.5347222222222222</v>
      </c>
      <c r="L58" s="66">
        <f t="shared" si="14"/>
        <v>25</v>
      </c>
      <c r="M58" s="4"/>
    </row>
    <row r="59" spans="1:13" ht="13.5" customHeight="1">
      <c r="A59" s="35">
        <v>3</v>
      </c>
      <c r="B59" s="40">
        <f t="shared" si="7"/>
        <v>60.5</v>
      </c>
      <c r="C59" s="40">
        <f t="shared" si="8"/>
        <v>135</v>
      </c>
      <c r="D59" s="43" t="s">
        <v>387</v>
      </c>
      <c r="E59" s="36" t="s">
        <v>386</v>
      </c>
      <c r="F59" s="36">
        <v>810</v>
      </c>
      <c r="G59" s="42">
        <f t="shared" si="9"/>
        <v>0.5208333333333334</v>
      </c>
      <c r="H59" s="42">
        <f t="shared" si="10"/>
        <v>0.5256944444444445</v>
      </c>
      <c r="I59" s="42">
        <f t="shared" si="11"/>
        <v>0.53125</v>
      </c>
      <c r="J59" s="42">
        <f t="shared" si="12"/>
        <v>0.5376602564102564</v>
      </c>
      <c r="K59" s="42">
        <f t="shared" si="13"/>
        <v>0.5451388888888888</v>
      </c>
      <c r="L59" s="66">
        <f t="shared" si="14"/>
        <v>28</v>
      </c>
      <c r="M59" s="4"/>
    </row>
    <row r="60" spans="1:13" ht="13.5" customHeight="1">
      <c r="A60" s="35">
        <v>5</v>
      </c>
      <c r="B60" s="40">
        <f t="shared" si="7"/>
        <v>55.5</v>
      </c>
      <c r="C60" s="40">
        <f t="shared" si="8"/>
        <v>140</v>
      </c>
      <c r="D60" s="43" t="s">
        <v>388</v>
      </c>
      <c r="E60" s="36" t="s">
        <v>386</v>
      </c>
      <c r="F60" s="36">
        <v>531</v>
      </c>
      <c r="G60" s="42">
        <f t="shared" si="9"/>
        <v>0.5338541666666667</v>
      </c>
      <c r="H60" s="42">
        <f t="shared" si="10"/>
        <v>0.5395833333333333</v>
      </c>
      <c r="I60" s="42">
        <f t="shared" si="11"/>
        <v>0.5461309523809524</v>
      </c>
      <c r="J60" s="42">
        <f t="shared" si="12"/>
        <v>0.5536858974358975</v>
      </c>
      <c r="K60" s="42">
        <f t="shared" si="13"/>
        <v>0.5625</v>
      </c>
      <c r="L60" s="66">
        <f t="shared" si="14"/>
        <v>33</v>
      </c>
      <c r="M60" s="4"/>
    </row>
    <row r="61" spans="1:13" ht="13.5" customHeight="1">
      <c r="A61" s="35">
        <v>2</v>
      </c>
      <c r="B61" s="40">
        <f t="shared" si="7"/>
        <v>53.5</v>
      </c>
      <c r="C61" s="40">
        <f t="shared" si="8"/>
        <v>142</v>
      </c>
      <c r="D61" s="43" t="s">
        <v>389</v>
      </c>
      <c r="E61" s="45" t="s">
        <v>62</v>
      </c>
      <c r="F61" s="36"/>
      <c r="G61" s="42">
        <f t="shared" si="9"/>
        <v>0.5390625</v>
      </c>
      <c r="H61" s="42">
        <f t="shared" si="10"/>
        <v>0.5451388888888888</v>
      </c>
      <c r="I61" s="42">
        <f t="shared" si="11"/>
        <v>0.5520833333333334</v>
      </c>
      <c r="J61" s="42">
        <f t="shared" si="12"/>
        <v>0.5600961538461539</v>
      </c>
      <c r="K61" s="42">
        <f t="shared" si="13"/>
        <v>0.5694444444444444</v>
      </c>
      <c r="L61" s="66">
        <f t="shared" si="14"/>
        <v>35</v>
      </c>
      <c r="M61" s="4"/>
    </row>
    <row r="62" spans="1:13" ht="13.5" customHeight="1">
      <c r="A62" s="35">
        <v>6</v>
      </c>
      <c r="B62" s="40">
        <f t="shared" si="7"/>
        <v>47.5</v>
      </c>
      <c r="C62" s="40">
        <f t="shared" si="8"/>
        <v>148</v>
      </c>
      <c r="D62" s="43" t="s">
        <v>390</v>
      </c>
      <c r="E62" s="36" t="s">
        <v>62</v>
      </c>
      <c r="F62" s="36"/>
      <c r="G62" s="42">
        <f t="shared" si="9"/>
        <v>0.5546875</v>
      </c>
      <c r="H62" s="42">
        <f t="shared" si="10"/>
        <v>0.5618055555555556</v>
      </c>
      <c r="I62" s="42">
        <f t="shared" si="11"/>
        <v>0.5699404761904762</v>
      </c>
      <c r="J62" s="42">
        <f t="shared" si="12"/>
        <v>0.5793269230769231</v>
      </c>
      <c r="K62" s="42">
        <f t="shared" si="13"/>
        <v>0.5902777777777778</v>
      </c>
      <c r="L62" s="66">
        <f t="shared" si="14"/>
        <v>41</v>
      </c>
      <c r="M62" s="4"/>
    </row>
    <row r="63" spans="1:13" ht="13.5" customHeight="1">
      <c r="A63" s="35">
        <v>4</v>
      </c>
      <c r="B63" s="40">
        <f t="shared" si="7"/>
        <v>43.5</v>
      </c>
      <c r="C63" s="40">
        <f t="shared" si="8"/>
        <v>152</v>
      </c>
      <c r="D63" s="43" t="s">
        <v>391</v>
      </c>
      <c r="E63" s="36" t="s">
        <v>62</v>
      </c>
      <c r="F63" s="36"/>
      <c r="G63" s="42">
        <f t="shared" si="9"/>
        <v>0.5651041666666667</v>
      </c>
      <c r="H63" s="42">
        <f t="shared" si="10"/>
        <v>0.5729166666666666</v>
      </c>
      <c r="I63" s="42">
        <f t="shared" si="11"/>
        <v>0.5818452380952381</v>
      </c>
      <c r="J63" s="42">
        <f t="shared" si="12"/>
        <v>0.5921474358974359</v>
      </c>
      <c r="K63" s="42">
        <f t="shared" si="13"/>
        <v>0.6041666666666667</v>
      </c>
      <c r="L63" s="66">
        <f t="shared" si="14"/>
        <v>45</v>
      </c>
      <c r="M63" s="4"/>
    </row>
    <row r="64" spans="1:13" ht="13.5" customHeight="1">
      <c r="A64" s="35">
        <v>1</v>
      </c>
      <c r="B64" s="40">
        <f t="shared" si="7"/>
        <v>42.5</v>
      </c>
      <c r="C64" s="40">
        <f t="shared" si="8"/>
        <v>153</v>
      </c>
      <c r="D64" s="28" t="s">
        <v>392</v>
      </c>
      <c r="E64" s="36" t="s">
        <v>62</v>
      </c>
      <c r="F64" s="36"/>
      <c r="G64" s="42">
        <f t="shared" si="9"/>
        <v>0.5677083333333334</v>
      </c>
      <c r="H64" s="42">
        <f t="shared" si="10"/>
        <v>0.5756944444444445</v>
      </c>
      <c r="I64" s="42">
        <f t="shared" si="11"/>
        <v>0.5848214285714286</v>
      </c>
      <c r="J64" s="42">
        <f t="shared" si="12"/>
        <v>0.5953525641025641</v>
      </c>
      <c r="K64" s="42">
        <f t="shared" si="13"/>
        <v>0.6076388888888888</v>
      </c>
      <c r="L64" s="66">
        <f t="shared" si="14"/>
        <v>46</v>
      </c>
      <c r="M64" s="4"/>
    </row>
    <row r="65" spans="1:13" ht="13.5" customHeight="1">
      <c r="A65" s="35">
        <v>1.5</v>
      </c>
      <c r="B65" s="40">
        <f t="shared" si="7"/>
        <v>41</v>
      </c>
      <c r="C65" s="40">
        <f t="shared" si="8"/>
        <v>154.5</v>
      </c>
      <c r="D65" s="43" t="s">
        <v>393</v>
      </c>
      <c r="E65" s="36" t="s">
        <v>62</v>
      </c>
      <c r="F65" s="36">
        <v>550</v>
      </c>
      <c r="G65" s="42">
        <f t="shared" si="9"/>
        <v>0.5716145833333334</v>
      </c>
      <c r="H65" s="42">
        <f t="shared" si="10"/>
        <v>0.5798611111111112</v>
      </c>
      <c r="I65" s="42">
        <f t="shared" si="11"/>
        <v>0.5892857142857143</v>
      </c>
      <c r="J65" s="42">
        <f t="shared" si="12"/>
        <v>0.6001602564102564</v>
      </c>
      <c r="K65" s="42">
        <f t="shared" si="13"/>
        <v>0.6128472222222222</v>
      </c>
      <c r="L65" s="66">
        <f t="shared" si="14"/>
        <v>47.5</v>
      </c>
      <c r="M65" s="4"/>
    </row>
    <row r="66" spans="1:13" ht="13.5" customHeight="1">
      <c r="A66" s="35">
        <v>2.5</v>
      </c>
      <c r="B66" s="40">
        <f t="shared" si="7"/>
        <v>38.5</v>
      </c>
      <c r="C66" s="40">
        <f t="shared" si="8"/>
        <v>157</v>
      </c>
      <c r="D66" s="43" t="s">
        <v>394</v>
      </c>
      <c r="E66" s="36" t="s">
        <v>62</v>
      </c>
      <c r="F66" s="36">
        <v>750</v>
      </c>
      <c r="G66" s="42">
        <f t="shared" si="9"/>
        <v>0.578125</v>
      </c>
      <c r="H66" s="42">
        <f t="shared" si="10"/>
        <v>0.5868055555555556</v>
      </c>
      <c r="I66" s="42">
        <f t="shared" si="11"/>
        <v>0.5967261904761905</v>
      </c>
      <c r="J66" s="42">
        <f t="shared" si="12"/>
        <v>0.6081730769230769</v>
      </c>
      <c r="K66" s="42">
        <f t="shared" si="13"/>
        <v>0.6215277777777778</v>
      </c>
      <c r="L66" s="66">
        <f t="shared" si="14"/>
        <v>50</v>
      </c>
      <c r="M66" s="4"/>
    </row>
    <row r="67" spans="1:13" s="52" customFormat="1" ht="13.5" customHeight="1">
      <c r="A67" s="67">
        <v>3.5</v>
      </c>
      <c r="B67" s="47">
        <f t="shared" si="7"/>
        <v>35</v>
      </c>
      <c r="C67" s="47">
        <f t="shared" si="8"/>
        <v>160.5</v>
      </c>
      <c r="D67" s="75" t="s">
        <v>395</v>
      </c>
      <c r="E67" s="49" t="s">
        <v>396</v>
      </c>
      <c r="F67" s="49"/>
      <c r="G67" s="42">
        <f t="shared" si="9"/>
        <v>0.5872395833333334</v>
      </c>
      <c r="H67" s="42">
        <f t="shared" si="10"/>
        <v>0.5965277777777778</v>
      </c>
      <c r="I67" s="42">
        <f t="shared" si="11"/>
        <v>0.6071428571428572</v>
      </c>
      <c r="J67" s="42">
        <f t="shared" si="12"/>
        <v>0.6193910256410257</v>
      </c>
      <c r="K67" s="42">
        <f t="shared" si="13"/>
        <v>0.6336805555555556</v>
      </c>
      <c r="L67" s="66">
        <f t="shared" si="14"/>
        <v>53.5</v>
      </c>
      <c r="M67" s="77"/>
    </row>
    <row r="68" spans="1:13" ht="13.5" customHeight="1">
      <c r="A68" s="35">
        <v>2.5</v>
      </c>
      <c r="B68" s="40">
        <f t="shared" si="7"/>
        <v>32.5</v>
      </c>
      <c r="C68" s="40">
        <f t="shared" si="8"/>
        <v>163</v>
      </c>
      <c r="D68" s="43" t="s">
        <v>397</v>
      </c>
      <c r="E68" s="36" t="s">
        <v>398</v>
      </c>
      <c r="F68" s="36"/>
      <c r="G68" s="42">
        <f t="shared" si="9"/>
        <v>0.59375</v>
      </c>
      <c r="H68" s="42">
        <f t="shared" si="10"/>
        <v>0.6034722222222222</v>
      </c>
      <c r="I68" s="42">
        <f t="shared" si="11"/>
        <v>0.6145833333333334</v>
      </c>
      <c r="J68" s="42">
        <f t="shared" si="12"/>
        <v>0.6274038461538461</v>
      </c>
      <c r="K68" s="42">
        <f t="shared" si="13"/>
        <v>0.6423611111111112</v>
      </c>
      <c r="L68" s="66">
        <f t="shared" si="14"/>
        <v>56</v>
      </c>
      <c r="M68" s="4"/>
    </row>
    <row r="69" spans="1:13" ht="13.5" customHeight="1">
      <c r="A69" s="35">
        <v>1</v>
      </c>
      <c r="B69" s="40">
        <f t="shared" si="7"/>
        <v>31.5</v>
      </c>
      <c r="C69" s="40">
        <f t="shared" si="8"/>
        <v>164</v>
      </c>
      <c r="D69" s="43" t="s">
        <v>399</v>
      </c>
      <c r="E69" s="36" t="s">
        <v>398</v>
      </c>
      <c r="F69" s="36"/>
      <c r="G69" s="42">
        <f t="shared" si="9"/>
        <v>0.5963541666666667</v>
      </c>
      <c r="H69" s="42">
        <f t="shared" si="10"/>
        <v>0.60625</v>
      </c>
      <c r="I69" s="42">
        <f t="shared" si="11"/>
        <v>0.6175595238095238</v>
      </c>
      <c r="J69" s="42">
        <f t="shared" si="12"/>
        <v>0.6306089743589743</v>
      </c>
      <c r="K69" s="42">
        <f t="shared" si="13"/>
        <v>0.6458333333333334</v>
      </c>
      <c r="L69" s="66">
        <f t="shared" si="14"/>
        <v>57</v>
      </c>
      <c r="M69" s="4"/>
    </row>
    <row r="70" spans="1:13" ht="13.5" customHeight="1">
      <c r="A70" s="35">
        <v>1.5</v>
      </c>
      <c r="B70" s="40">
        <f t="shared" si="7"/>
        <v>30</v>
      </c>
      <c r="C70" s="40">
        <f t="shared" si="8"/>
        <v>165.5</v>
      </c>
      <c r="D70" s="43" t="s">
        <v>400</v>
      </c>
      <c r="E70" s="45" t="s">
        <v>401</v>
      </c>
      <c r="F70" s="36"/>
      <c r="G70" s="42">
        <f t="shared" si="9"/>
        <v>0.6002604166666667</v>
      </c>
      <c r="H70" s="42">
        <f t="shared" si="10"/>
        <v>0.6104166666666666</v>
      </c>
      <c r="I70" s="42">
        <f t="shared" si="11"/>
        <v>0.6220238095238095</v>
      </c>
      <c r="J70" s="42">
        <f t="shared" si="12"/>
        <v>0.6354166666666667</v>
      </c>
      <c r="K70" s="42">
        <f t="shared" si="13"/>
        <v>0.6510416666666667</v>
      </c>
      <c r="L70" s="66">
        <f t="shared" si="14"/>
        <v>58.5</v>
      </c>
      <c r="M70" s="4"/>
    </row>
    <row r="71" spans="1:13" ht="13.5" customHeight="1">
      <c r="A71" s="35">
        <v>1.5</v>
      </c>
      <c r="B71" s="40">
        <f>B70-A71</f>
        <v>28.5</v>
      </c>
      <c r="C71" s="40">
        <f>C70+A71</f>
        <v>167</v>
      </c>
      <c r="D71" s="43" t="s">
        <v>402</v>
      </c>
      <c r="E71" s="45" t="s">
        <v>62</v>
      </c>
      <c r="F71" s="36"/>
      <c r="G71" s="42">
        <f>SUM($G$52+$O$3*L71)</f>
        <v>0.6041666666666667</v>
      </c>
      <c r="H71" s="42">
        <f>SUM($H$52+$P$3*L71)</f>
        <v>0.6145833333333334</v>
      </c>
      <c r="I71" s="42">
        <f>SUM($I$52+$Q$3*L71)</f>
        <v>0.6264880952380952</v>
      </c>
      <c r="J71" s="42">
        <f>SUM($J$52+$R$3*L71)</f>
        <v>0.640224358974359</v>
      </c>
      <c r="K71" s="42">
        <f t="shared" si="13"/>
        <v>0.65625</v>
      </c>
      <c r="L71" s="66">
        <f>L70+A71</f>
        <v>60</v>
      </c>
      <c r="M71" s="4"/>
    </row>
    <row r="72" spans="1:13" ht="13.5" customHeight="1">
      <c r="A72" s="35">
        <v>4.5</v>
      </c>
      <c r="B72" s="40">
        <f t="shared" si="7"/>
        <v>24</v>
      </c>
      <c r="C72" s="40">
        <f t="shared" si="8"/>
        <v>171.5</v>
      </c>
      <c r="D72" s="43" t="s">
        <v>403</v>
      </c>
      <c r="E72" s="36" t="s">
        <v>62</v>
      </c>
      <c r="F72" s="36"/>
      <c r="G72" s="42">
        <f t="shared" si="9"/>
        <v>0.6158854166666667</v>
      </c>
      <c r="H72" s="42">
        <f t="shared" si="10"/>
        <v>0.6270833333333333</v>
      </c>
      <c r="I72" s="42">
        <f t="shared" si="11"/>
        <v>0.6398809523809523</v>
      </c>
      <c r="J72" s="42">
        <f t="shared" si="12"/>
        <v>0.6546474358974359</v>
      </c>
      <c r="K72" s="42">
        <f t="shared" si="13"/>
        <v>0.671875</v>
      </c>
      <c r="L72" s="66">
        <f t="shared" si="14"/>
        <v>64.5</v>
      </c>
      <c r="M72" s="4"/>
    </row>
    <row r="73" spans="1:13" ht="13.5" customHeight="1">
      <c r="A73" s="35">
        <v>1.5</v>
      </c>
      <c r="B73" s="40">
        <f t="shared" si="7"/>
        <v>22.5</v>
      </c>
      <c r="C73" s="40">
        <f t="shared" si="8"/>
        <v>173</v>
      </c>
      <c r="D73" s="43" t="s">
        <v>404</v>
      </c>
      <c r="E73" s="45" t="s">
        <v>405</v>
      </c>
      <c r="F73" s="36"/>
      <c r="G73" s="42">
        <f t="shared" si="9"/>
        <v>0.6197916666666667</v>
      </c>
      <c r="H73" s="42">
        <f t="shared" si="10"/>
        <v>0.63125</v>
      </c>
      <c r="I73" s="42">
        <f t="shared" si="11"/>
        <v>0.6443452380952381</v>
      </c>
      <c r="J73" s="42">
        <f t="shared" si="12"/>
        <v>0.6594551282051282</v>
      </c>
      <c r="K73" s="42">
        <f t="shared" si="13"/>
        <v>0.6770833333333334</v>
      </c>
      <c r="L73" s="66">
        <f t="shared" si="14"/>
        <v>66</v>
      </c>
      <c r="M73" s="4"/>
    </row>
    <row r="74" spans="1:13" ht="13.5" customHeight="1">
      <c r="A74" s="35">
        <v>2</v>
      </c>
      <c r="B74" s="40">
        <f aca="true" t="shared" si="15" ref="B74:B80">B73-A74</f>
        <v>20.5</v>
      </c>
      <c r="C74" s="40">
        <f aca="true" t="shared" si="16" ref="C74:C80">C73+A74</f>
        <v>175</v>
      </c>
      <c r="D74" s="43" t="s">
        <v>406</v>
      </c>
      <c r="E74" s="45" t="s">
        <v>407</v>
      </c>
      <c r="F74" s="36"/>
      <c r="G74" s="42">
        <f t="shared" si="9"/>
        <v>0.625</v>
      </c>
      <c r="H74" s="42">
        <f t="shared" si="10"/>
        <v>0.6368055555555555</v>
      </c>
      <c r="I74" s="42">
        <f t="shared" si="11"/>
        <v>0.6502976190476191</v>
      </c>
      <c r="J74" s="42">
        <f t="shared" si="12"/>
        <v>0.6658653846153846</v>
      </c>
      <c r="K74" s="42">
        <f t="shared" si="13"/>
        <v>0.6840277777777778</v>
      </c>
      <c r="L74" s="66">
        <f t="shared" si="14"/>
        <v>68</v>
      </c>
      <c r="M74" s="4"/>
    </row>
    <row r="75" spans="1:13" ht="13.5" customHeight="1">
      <c r="A75" s="35">
        <v>2.5</v>
      </c>
      <c r="B75" s="40">
        <f t="shared" si="15"/>
        <v>18</v>
      </c>
      <c r="C75" s="40">
        <f t="shared" si="16"/>
        <v>177.5</v>
      </c>
      <c r="D75" s="43" t="s">
        <v>408</v>
      </c>
      <c r="E75" s="45" t="s">
        <v>409</v>
      </c>
      <c r="F75" s="36"/>
      <c r="G75" s="42">
        <f t="shared" si="9"/>
        <v>0.6315104166666667</v>
      </c>
      <c r="H75" s="42">
        <f t="shared" si="10"/>
        <v>0.64375</v>
      </c>
      <c r="I75" s="42">
        <f t="shared" si="11"/>
        <v>0.6577380952380952</v>
      </c>
      <c r="J75" s="42">
        <f t="shared" si="12"/>
        <v>0.6738782051282052</v>
      </c>
      <c r="K75" s="42">
        <f t="shared" si="13"/>
        <v>0.6927083333333334</v>
      </c>
      <c r="L75" s="66">
        <f t="shared" si="14"/>
        <v>70.5</v>
      </c>
      <c r="M75" s="4"/>
    </row>
    <row r="76" spans="1:13" ht="13.5" customHeight="1">
      <c r="A76" s="35">
        <v>3</v>
      </c>
      <c r="B76" s="40">
        <f t="shared" si="15"/>
        <v>15</v>
      </c>
      <c r="C76" s="40">
        <f t="shared" si="16"/>
        <v>180.5</v>
      </c>
      <c r="D76" s="43" t="s">
        <v>410</v>
      </c>
      <c r="E76" s="45" t="s">
        <v>409</v>
      </c>
      <c r="F76" s="36"/>
      <c r="G76" s="42">
        <f t="shared" si="9"/>
        <v>0.6393229166666667</v>
      </c>
      <c r="H76" s="42">
        <f t="shared" si="10"/>
        <v>0.6520833333333333</v>
      </c>
      <c r="I76" s="42">
        <f t="shared" si="11"/>
        <v>0.6666666666666667</v>
      </c>
      <c r="J76" s="42">
        <f t="shared" si="12"/>
        <v>0.6834935897435898</v>
      </c>
      <c r="K76" s="42">
        <f t="shared" si="13"/>
        <v>0.703125</v>
      </c>
      <c r="L76" s="66">
        <f t="shared" si="14"/>
        <v>73.5</v>
      </c>
      <c r="M76" s="4"/>
    </row>
    <row r="77" spans="1:13" ht="13.5" customHeight="1">
      <c r="A77" s="35">
        <v>2.5</v>
      </c>
      <c r="B77" s="40">
        <f t="shared" si="15"/>
        <v>12.5</v>
      </c>
      <c r="C77" s="40">
        <f t="shared" si="16"/>
        <v>183</v>
      </c>
      <c r="D77" s="43" t="s">
        <v>411</v>
      </c>
      <c r="E77" s="36" t="s">
        <v>409</v>
      </c>
      <c r="F77" s="36"/>
      <c r="G77" s="42">
        <f t="shared" si="9"/>
        <v>0.6458333333333334</v>
      </c>
      <c r="H77" s="42">
        <f t="shared" si="10"/>
        <v>0.6590277777777778</v>
      </c>
      <c r="I77" s="42">
        <f t="shared" si="11"/>
        <v>0.6741071428571428</v>
      </c>
      <c r="J77" s="42">
        <f t="shared" si="12"/>
        <v>0.6915064102564102</v>
      </c>
      <c r="K77" s="42">
        <f t="shared" si="13"/>
        <v>0.7118055555555556</v>
      </c>
      <c r="L77" s="66">
        <f t="shared" si="14"/>
        <v>76</v>
      </c>
      <c r="M77" s="4"/>
    </row>
    <row r="78" spans="1:13" ht="13.5" customHeight="1">
      <c r="A78" s="35">
        <v>5.5</v>
      </c>
      <c r="B78" s="40">
        <f t="shared" si="15"/>
        <v>7</v>
      </c>
      <c r="C78" s="40">
        <f t="shared" si="16"/>
        <v>188.5</v>
      </c>
      <c r="D78" s="43" t="s">
        <v>412</v>
      </c>
      <c r="E78" s="45" t="s">
        <v>413</v>
      </c>
      <c r="F78" s="36"/>
      <c r="G78" s="42">
        <f>SUM($G$52+$O$3*L78)</f>
        <v>0.66015625</v>
      </c>
      <c r="H78" s="42">
        <f>SUM($H$52+$P$3*L78)</f>
        <v>0.6743055555555555</v>
      </c>
      <c r="I78" s="42">
        <f>SUM($I$52+$Q$3*L78)</f>
        <v>0.6904761904761905</v>
      </c>
      <c r="J78" s="42">
        <f>SUM($J$52+$R$3*L78)</f>
        <v>0.7091346153846154</v>
      </c>
      <c r="K78" s="42">
        <f t="shared" si="13"/>
        <v>0.7309027777777778</v>
      </c>
      <c r="L78" s="66">
        <f>L77+A78</f>
        <v>81.5</v>
      </c>
      <c r="M78" s="4"/>
    </row>
    <row r="79" spans="1:13" ht="12.75" customHeight="1" hidden="1">
      <c r="A79" s="35"/>
      <c r="B79" s="40">
        <f t="shared" si="15"/>
        <v>7</v>
      </c>
      <c r="C79" s="40">
        <f t="shared" si="16"/>
        <v>188.5</v>
      </c>
      <c r="D79" s="43"/>
      <c r="E79" s="36"/>
      <c r="F79" s="36"/>
      <c r="G79" s="42">
        <f>SUM($G$52+$O$3*L79)</f>
        <v>0.66015625</v>
      </c>
      <c r="H79" s="42">
        <f>SUM($H$52+$P$3*L79)</f>
        <v>0.6743055555555555</v>
      </c>
      <c r="I79" s="42">
        <f>SUM($I$52+$Q$3*L79)</f>
        <v>0.6904761904761905</v>
      </c>
      <c r="J79" s="42">
        <f>SUM($J$52+$R$3*L79)</f>
        <v>0.7091346153846154</v>
      </c>
      <c r="K79" s="42">
        <f t="shared" si="13"/>
        <v>0.7309027777777778</v>
      </c>
      <c r="L79" s="66">
        <f>L78+A79</f>
        <v>81.5</v>
      </c>
      <c r="M79" s="4"/>
    </row>
    <row r="80" spans="1:12" ht="13.5" customHeight="1">
      <c r="A80" s="35">
        <v>4.5</v>
      </c>
      <c r="B80" s="40">
        <f t="shared" si="15"/>
        <v>2.5</v>
      </c>
      <c r="C80" s="40">
        <f t="shared" si="16"/>
        <v>193</v>
      </c>
      <c r="D80" s="37" t="s">
        <v>414</v>
      </c>
      <c r="E80" s="60"/>
      <c r="F80" s="36"/>
      <c r="G80" s="42">
        <f>SUM($G$52+$O$3*L80)</f>
        <v>0.671875</v>
      </c>
      <c r="H80" s="42">
        <f>SUM($H$52+$P$3*L80)</f>
        <v>0.6868055555555556</v>
      </c>
      <c r="I80" s="42">
        <f>SUM($I$52+$Q$3*L80)</f>
        <v>0.7038690476190477</v>
      </c>
      <c r="J80" s="42">
        <f>SUM($J$52+$R$3*L80)</f>
        <v>0.7235576923076923</v>
      </c>
      <c r="K80" s="42">
        <f t="shared" si="13"/>
        <v>0.7465277777777778</v>
      </c>
      <c r="L80" s="66">
        <f>L79+A80</f>
        <v>86</v>
      </c>
    </row>
    <row r="81" ht="13.5" customHeight="1">
      <c r="E81" s="6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&amp;L&amp;F   &amp;D  &amp;T&amp;C&amp;"Arial,Gras"&amp;12Itinéraire provisoire&amp;R&amp;8Les communes en lettres majuscules sont des
 chefs lieux de cantons, sous-préfectures ou préfectures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2" sqref="A2:K2"/>
    </sheetView>
  </sheetViews>
  <sheetFormatPr defaultColWidth="8.57421875" defaultRowHeight="13.5" customHeight="1"/>
  <cols>
    <col min="1" max="1" width="6.7109375" style="119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81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3.5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 t="s">
        <v>1</v>
      </c>
      <c r="M1" s="326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3.5" customHeight="1">
      <c r="A2" s="326" t="s">
        <v>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0"/>
      <c r="M2" s="6"/>
      <c r="N2" s="10"/>
      <c r="O2" s="10"/>
      <c r="P2" s="5"/>
      <c r="Q2" s="5"/>
      <c r="R2" s="5"/>
      <c r="S2" s="11"/>
    </row>
    <row r="3" spans="1:19" ht="13.5" customHeight="1">
      <c r="A3" s="327">
        <v>41111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2" t="s">
        <v>3</v>
      </c>
      <c r="M3" s="6">
        <v>1</v>
      </c>
      <c r="N3" s="10" t="s">
        <v>4</v>
      </c>
      <c r="O3" s="13">
        <f>($N$1/O1)</f>
        <v>0.0026041666666666665</v>
      </c>
      <c r="P3" s="13">
        <f>($N$1/P1)</f>
        <v>0.0027777777777777775</v>
      </c>
      <c r="Q3" s="13">
        <f>($N$1/Q1)</f>
        <v>0.002976190476190476</v>
      </c>
      <c r="R3" s="13">
        <f>($N$1/R1)</f>
        <v>0.003205128205128205</v>
      </c>
      <c r="S3" s="14">
        <f>($N$1/S1)</f>
        <v>0.003472222222222222</v>
      </c>
    </row>
    <row r="4" spans="1:12" ht="13.5" customHeight="1">
      <c r="A4" s="325" t="s">
        <v>415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10"/>
    </row>
    <row r="5" spans="1:14" ht="13.5" customHeight="1">
      <c r="A5" s="120"/>
      <c r="B5" s="6"/>
      <c r="C5" s="18"/>
      <c r="D5" s="328" t="s">
        <v>416</v>
      </c>
      <c r="E5" s="328"/>
      <c r="F5" s="328"/>
      <c r="G5" s="328"/>
      <c r="H5" s="16">
        <v>188.5</v>
      </c>
      <c r="I5" s="6" t="s">
        <v>7</v>
      </c>
      <c r="J5" s="6"/>
      <c r="K5" s="82"/>
      <c r="L5" s="19">
        <v>0.125</v>
      </c>
      <c r="M5" s="19">
        <v>0.125</v>
      </c>
      <c r="N5" s="3" t="s">
        <v>8</v>
      </c>
    </row>
    <row r="6" spans="1:14" ht="13.5" customHeight="1">
      <c r="A6" s="121"/>
      <c r="B6" s="122" t="s">
        <v>7</v>
      </c>
      <c r="C6" s="123"/>
      <c r="D6" s="124" t="s">
        <v>9</v>
      </c>
      <c r="E6" s="125" t="s">
        <v>10</v>
      </c>
      <c r="F6" s="125" t="s">
        <v>11</v>
      </c>
      <c r="G6" s="331" t="s">
        <v>12</v>
      </c>
      <c r="H6" s="331"/>
      <c r="I6" s="331"/>
      <c r="J6" s="331"/>
      <c r="K6" s="331"/>
      <c r="L6" s="126">
        <v>0.5</v>
      </c>
      <c r="M6" s="126">
        <v>0.5</v>
      </c>
      <c r="N6" s="15" t="s">
        <v>13</v>
      </c>
    </row>
    <row r="7" spans="1:13" ht="13.5" customHeight="1">
      <c r="A7" s="127"/>
      <c r="B7" s="128" t="s">
        <v>14</v>
      </c>
      <c r="C7" s="128" t="s">
        <v>15</v>
      </c>
      <c r="D7" s="129"/>
      <c r="E7" s="88" t="s">
        <v>16</v>
      </c>
      <c r="F7" s="88"/>
      <c r="G7" s="88" t="s">
        <v>17</v>
      </c>
      <c r="H7" s="88" t="s">
        <v>18</v>
      </c>
      <c r="I7" s="88" t="s">
        <v>19</v>
      </c>
      <c r="J7" s="88" t="s">
        <v>20</v>
      </c>
      <c r="K7" s="88" t="s">
        <v>21</v>
      </c>
      <c r="L7" s="130"/>
      <c r="M7" s="131"/>
    </row>
    <row r="8" spans="1:15" ht="13.5" customHeight="1">
      <c r="A8" s="132"/>
      <c r="B8" s="85"/>
      <c r="C8" s="85"/>
      <c r="D8" s="32" t="s">
        <v>359</v>
      </c>
      <c r="E8" s="85"/>
      <c r="F8" s="31"/>
      <c r="G8" s="124"/>
      <c r="H8" s="133"/>
      <c r="I8" s="133"/>
      <c r="J8" s="133"/>
      <c r="K8" s="133"/>
      <c r="L8" s="134"/>
      <c r="M8" s="131"/>
      <c r="N8" s="4"/>
      <c r="O8" s="4"/>
    </row>
    <row r="9" spans="1:15" ht="13.5" customHeight="1">
      <c r="A9" s="67">
        <v>0</v>
      </c>
      <c r="B9" s="40">
        <f>$H$5</f>
        <v>188.5</v>
      </c>
      <c r="C9" s="40">
        <v>0</v>
      </c>
      <c r="D9" s="37" t="s">
        <v>414</v>
      </c>
      <c r="E9" s="36" t="s">
        <v>71</v>
      </c>
      <c r="F9" s="36">
        <v>588</v>
      </c>
      <c r="G9" s="64">
        <f>$L$5</f>
        <v>0.125</v>
      </c>
      <c r="H9" s="64">
        <f>$L$5</f>
        <v>0.125</v>
      </c>
      <c r="I9" s="64">
        <f>$L$5</f>
        <v>0.125</v>
      </c>
      <c r="J9" s="64">
        <f>$M$5</f>
        <v>0.125</v>
      </c>
      <c r="K9" s="64">
        <f>$M$5</f>
        <v>0.125</v>
      </c>
      <c r="L9" s="134"/>
      <c r="M9" s="131"/>
      <c r="N9" s="4"/>
      <c r="O9" s="4"/>
    </row>
    <row r="10" spans="1:15" ht="13.5" customHeight="1">
      <c r="A10" s="67">
        <v>3.5</v>
      </c>
      <c r="B10" s="40">
        <f>B9-A10</f>
        <v>185</v>
      </c>
      <c r="C10" s="40">
        <f>C9+A10</f>
        <v>3.5</v>
      </c>
      <c r="D10" s="44" t="s">
        <v>417</v>
      </c>
      <c r="E10" s="45" t="s">
        <v>413</v>
      </c>
      <c r="F10" s="36">
        <v>613</v>
      </c>
      <c r="G10" s="135">
        <f>SUM($G$9+$O$3*C10)</f>
        <v>0.13411458333333334</v>
      </c>
      <c r="H10" s="135">
        <f>SUM($H$9+$P$3*C10)</f>
        <v>0.13472222222222222</v>
      </c>
      <c r="I10" s="135">
        <f>SUM($I$9+$Q$3*C10)</f>
        <v>0.13541666666666666</v>
      </c>
      <c r="J10" s="135">
        <f>SUM($J$9+$R$3*C10)</f>
        <v>0.1362179487179487</v>
      </c>
      <c r="K10" s="135">
        <f>SUM($K$9+$S$3*C10)</f>
        <v>0.1371527777777778</v>
      </c>
      <c r="L10" s="134"/>
      <c r="M10" s="131"/>
      <c r="N10" s="4"/>
      <c r="O10" s="4"/>
    </row>
    <row r="11" spans="1:15" ht="13.5" customHeight="1">
      <c r="A11" s="67">
        <v>2</v>
      </c>
      <c r="B11" s="40">
        <f>B10-A11</f>
        <v>183</v>
      </c>
      <c r="C11" s="40">
        <f>C10+A11</f>
        <v>5.5</v>
      </c>
      <c r="D11" s="43" t="s">
        <v>412</v>
      </c>
      <c r="E11" s="36" t="s">
        <v>409</v>
      </c>
      <c r="F11" s="36">
        <v>587</v>
      </c>
      <c r="G11" s="135">
        <f>SUM($G$9+$O$3*C11)</f>
        <v>0.13932291666666666</v>
      </c>
      <c r="H11" s="135">
        <f>SUM($H$9+$P$3*C11)</f>
        <v>0.14027777777777778</v>
      </c>
      <c r="I11" s="135">
        <f>SUM($I$9+$Q$3*C11)</f>
        <v>0.14136904761904762</v>
      </c>
      <c r="J11" s="135">
        <f>SUM($J$9+$R$3*C11)</f>
        <v>0.14262820512820512</v>
      </c>
      <c r="K11" s="135">
        <f>SUM($K$9+$S$3*C11)</f>
        <v>0.1440972222222222</v>
      </c>
      <c r="L11" s="134"/>
      <c r="M11" s="131"/>
      <c r="N11" s="4"/>
      <c r="O11" s="4"/>
    </row>
    <row r="12" spans="1:15" ht="13.5" customHeight="1">
      <c r="A12" s="67">
        <v>5</v>
      </c>
      <c r="B12" s="40">
        <f>B11-A12</f>
        <v>178</v>
      </c>
      <c r="C12" s="40">
        <f>C11+A12</f>
        <v>10.5</v>
      </c>
      <c r="D12" s="43" t="s">
        <v>411</v>
      </c>
      <c r="E12" s="36" t="s">
        <v>409</v>
      </c>
      <c r="F12" s="36">
        <v>467</v>
      </c>
      <c r="G12" s="135">
        <f aca="true" t="shared" si="0" ref="G12:G50">SUM($G$9+$O$3*C12)</f>
        <v>0.15234375</v>
      </c>
      <c r="H12" s="135">
        <f aca="true" t="shared" si="1" ref="H12:H50">SUM($H$9+$P$3*C12)</f>
        <v>0.15416666666666667</v>
      </c>
      <c r="I12" s="135">
        <f aca="true" t="shared" si="2" ref="I12:I50">SUM($I$9+$Q$3*C12)</f>
        <v>0.15625</v>
      </c>
      <c r="J12" s="135">
        <f aca="true" t="shared" si="3" ref="J12:J50">SUM($J$9+$R$3*C12)</f>
        <v>0.15865384615384615</v>
      </c>
      <c r="K12" s="135">
        <f aca="true" t="shared" si="4" ref="K12:K50">SUM($K$9+$S$3*C12)</f>
        <v>0.16145833333333331</v>
      </c>
      <c r="L12" s="134"/>
      <c r="M12" s="131"/>
      <c r="N12" s="4"/>
      <c r="O12" s="4"/>
    </row>
    <row r="13" spans="1:15" ht="13.5" customHeight="1">
      <c r="A13" s="67">
        <v>1.5</v>
      </c>
      <c r="B13" s="40">
        <f>B12-A13</f>
        <v>176.5</v>
      </c>
      <c r="C13" s="40">
        <f>C12+A13</f>
        <v>12</v>
      </c>
      <c r="D13" s="44" t="s">
        <v>418</v>
      </c>
      <c r="E13" s="36" t="s">
        <v>62</v>
      </c>
      <c r="F13" s="36">
        <v>464</v>
      </c>
      <c r="G13" s="135">
        <f t="shared" si="0"/>
        <v>0.15625</v>
      </c>
      <c r="H13" s="135">
        <f t="shared" si="1"/>
        <v>0.15833333333333333</v>
      </c>
      <c r="I13" s="135">
        <f t="shared" si="2"/>
        <v>0.1607142857142857</v>
      </c>
      <c r="J13" s="135">
        <f t="shared" si="3"/>
        <v>0.16346153846153846</v>
      </c>
      <c r="K13" s="135">
        <f t="shared" si="4"/>
        <v>0.16666666666666666</v>
      </c>
      <c r="L13" s="134"/>
      <c r="M13" s="131"/>
      <c r="N13" s="4"/>
      <c r="O13" s="4"/>
    </row>
    <row r="14" spans="1:15" ht="13.5" customHeight="1">
      <c r="A14" s="67">
        <v>1.5</v>
      </c>
      <c r="B14" s="40">
        <f aca="true" t="shared" si="5" ref="B14:B48">B13-A14</f>
        <v>175</v>
      </c>
      <c r="C14" s="40">
        <f aca="true" t="shared" si="6" ref="C14:C48">C13+A14</f>
        <v>13.5</v>
      </c>
      <c r="D14" s="44" t="s">
        <v>419</v>
      </c>
      <c r="E14" s="45" t="s">
        <v>62</v>
      </c>
      <c r="F14" s="36">
        <v>460</v>
      </c>
      <c r="G14" s="135">
        <f t="shared" si="0"/>
        <v>0.16015625</v>
      </c>
      <c r="H14" s="135">
        <f t="shared" si="1"/>
        <v>0.1625</v>
      </c>
      <c r="I14" s="135">
        <f t="shared" si="2"/>
        <v>0.16517857142857142</v>
      </c>
      <c r="J14" s="135">
        <f t="shared" si="3"/>
        <v>0.16826923076923078</v>
      </c>
      <c r="K14" s="135">
        <f t="shared" si="4"/>
        <v>0.171875</v>
      </c>
      <c r="L14" s="134"/>
      <c r="M14" s="131"/>
      <c r="N14" s="4"/>
      <c r="O14" s="4"/>
    </row>
    <row r="15" spans="1:15" ht="13.5" customHeight="1">
      <c r="A15" s="67">
        <v>5.5</v>
      </c>
      <c r="B15" s="40">
        <f t="shared" si="5"/>
        <v>169.5</v>
      </c>
      <c r="C15" s="40">
        <f t="shared" si="6"/>
        <v>19</v>
      </c>
      <c r="D15" s="41" t="s">
        <v>420</v>
      </c>
      <c r="E15" s="36"/>
      <c r="F15" s="36"/>
      <c r="G15" s="135">
        <f t="shared" si="0"/>
        <v>0.17447916666666666</v>
      </c>
      <c r="H15" s="135">
        <f t="shared" si="1"/>
        <v>0.17777777777777776</v>
      </c>
      <c r="I15" s="135">
        <f t="shared" si="2"/>
        <v>0.18154761904761904</v>
      </c>
      <c r="J15" s="135">
        <f t="shared" si="3"/>
        <v>0.1858974358974359</v>
      </c>
      <c r="K15" s="135">
        <f t="shared" si="4"/>
        <v>0.1909722222222222</v>
      </c>
      <c r="L15" s="134"/>
      <c r="M15" s="131"/>
      <c r="N15" s="4"/>
      <c r="O15" s="4"/>
    </row>
    <row r="16" spans="1:15" s="52" customFormat="1" ht="26.25" customHeight="1">
      <c r="A16" s="67">
        <v>2</v>
      </c>
      <c r="B16" s="47">
        <f t="shared" si="5"/>
        <v>167.5</v>
      </c>
      <c r="C16" s="47">
        <f t="shared" si="6"/>
        <v>21</v>
      </c>
      <c r="D16" s="48" t="s">
        <v>421</v>
      </c>
      <c r="E16" s="49" t="s">
        <v>60</v>
      </c>
      <c r="F16" s="49">
        <v>462</v>
      </c>
      <c r="G16" s="136">
        <f t="shared" si="0"/>
        <v>0.1796875</v>
      </c>
      <c r="H16" s="136">
        <f t="shared" si="1"/>
        <v>0.18333333333333332</v>
      </c>
      <c r="I16" s="136">
        <f t="shared" si="2"/>
        <v>0.1875</v>
      </c>
      <c r="J16" s="136">
        <f t="shared" si="3"/>
        <v>0.1923076923076923</v>
      </c>
      <c r="K16" s="136">
        <f t="shared" si="4"/>
        <v>0.19791666666666666</v>
      </c>
      <c r="L16" s="137"/>
      <c r="M16" s="138"/>
      <c r="N16" s="77"/>
      <c r="O16" s="77"/>
    </row>
    <row r="17" spans="1:15" ht="13.5" customHeight="1">
      <c r="A17" s="46">
        <v>1.5</v>
      </c>
      <c r="B17" s="40">
        <f>B16-A17</f>
        <v>166</v>
      </c>
      <c r="C17" s="40">
        <f>C16+A17</f>
        <v>22.5</v>
      </c>
      <c r="D17" s="41" t="s">
        <v>359</v>
      </c>
      <c r="E17" s="45" t="s">
        <v>62</v>
      </c>
      <c r="F17" s="36"/>
      <c r="G17" s="135">
        <f t="shared" si="0"/>
        <v>0.18359375</v>
      </c>
      <c r="H17" s="135">
        <f t="shared" si="1"/>
        <v>0.1875</v>
      </c>
      <c r="I17" s="135">
        <f t="shared" si="2"/>
        <v>0.1919642857142857</v>
      </c>
      <c r="J17" s="135">
        <f t="shared" si="3"/>
        <v>0.1971153846153846</v>
      </c>
      <c r="K17" s="135">
        <f t="shared" si="4"/>
        <v>0.203125</v>
      </c>
      <c r="L17" s="134"/>
      <c r="M17" s="131"/>
      <c r="N17" s="4"/>
      <c r="O17" s="4"/>
    </row>
    <row r="18" spans="1:15" ht="13.5" customHeight="1">
      <c r="A18" s="67">
        <v>2</v>
      </c>
      <c r="B18" s="40">
        <f t="shared" si="5"/>
        <v>164</v>
      </c>
      <c r="C18" s="40">
        <f t="shared" si="6"/>
        <v>24.5</v>
      </c>
      <c r="D18" s="43" t="s">
        <v>422</v>
      </c>
      <c r="E18" s="36" t="s">
        <v>62</v>
      </c>
      <c r="F18" s="36">
        <v>466</v>
      </c>
      <c r="G18" s="135">
        <f t="shared" si="0"/>
        <v>0.18880208333333331</v>
      </c>
      <c r="H18" s="135">
        <f t="shared" si="1"/>
        <v>0.19305555555555554</v>
      </c>
      <c r="I18" s="135">
        <f t="shared" si="2"/>
        <v>0.19791666666666666</v>
      </c>
      <c r="J18" s="135">
        <f t="shared" si="3"/>
        <v>0.20352564102564102</v>
      </c>
      <c r="K18" s="135">
        <f t="shared" si="4"/>
        <v>0.21006944444444442</v>
      </c>
      <c r="L18" s="134"/>
      <c r="M18" s="131"/>
      <c r="N18" s="4"/>
      <c r="O18" s="4"/>
    </row>
    <row r="19" spans="1:15" ht="13.5" customHeight="1">
      <c r="A19" s="67">
        <v>1</v>
      </c>
      <c r="B19" s="40">
        <f t="shared" si="5"/>
        <v>163</v>
      </c>
      <c r="C19" s="40">
        <f t="shared" si="6"/>
        <v>25.5</v>
      </c>
      <c r="D19" s="43" t="s">
        <v>423</v>
      </c>
      <c r="E19" s="36" t="s">
        <v>424</v>
      </c>
      <c r="F19" s="36">
        <v>449</v>
      </c>
      <c r="G19" s="135">
        <f t="shared" si="0"/>
        <v>0.19140625</v>
      </c>
      <c r="H19" s="135">
        <f t="shared" si="1"/>
        <v>0.19583333333333333</v>
      </c>
      <c r="I19" s="135">
        <f t="shared" si="2"/>
        <v>0.20089285714285715</v>
      </c>
      <c r="J19" s="135">
        <f t="shared" si="3"/>
        <v>0.20673076923076922</v>
      </c>
      <c r="K19" s="135">
        <f t="shared" si="4"/>
        <v>0.21354166666666666</v>
      </c>
      <c r="L19" s="134"/>
      <c r="M19" s="131"/>
      <c r="N19" s="4"/>
      <c r="O19" s="4"/>
    </row>
    <row r="20" spans="1:15" ht="13.5" customHeight="1">
      <c r="A20" s="67">
        <v>2.5</v>
      </c>
      <c r="B20" s="40">
        <f t="shared" si="5"/>
        <v>160.5</v>
      </c>
      <c r="C20" s="40">
        <f t="shared" si="6"/>
        <v>28</v>
      </c>
      <c r="D20" s="41" t="s">
        <v>420</v>
      </c>
      <c r="E20" s="29"/>
      <c r="F20" s="36"/>
      <c r="G20" s="135">
        <f t="shared" si="0"/>
        <v>0.19791666666666666</v>
      </c>
      <c r="H20" s="135">
        <f t="shared" si="1"/>
        <v>0.20277777777777778</v>
      </c>
      <c r="I20" s="135">
        <f t="shared" si="2"/>
        <v>0.20833333333333331</v>
      </c>
      <c r="J20" s="135">
        <f t="shared" si="3"/>
        <v>0.21474358974358976</v>
      </c>
      <c r="K20" s="135">
        <f t="shared" si="4"/>
        <v>0.2222222222222222</v>
      </c>
      <c r="L20" s="134"/>
      <c r="M20" s="131"/>
      <c r="N20" s="4"/>
      <c r="O20" s="4"/>
    </row>
    <row r="21" spans="1:15" ht="13.5" customHeight="1">
      <c r="A21" s="67">
        <v>0.5</v>
      </c>
      <c r="B21" s="40">
        <f t="shared" si="5"/>
        <v>160</v>
      </c>
      <c r="C21" s="40">
        <f t="shared" si="6"/>
        <v>28.5</v>
      </c>
      <c r="D21" s="43" t="s">
        <v>425</v>
      </c>
      <c r="E21" s="36" t="s">
        <v>426</v>
      </c>
      <c r="F21" s="36">
        <v>451</v>
      </c>
      <c r="G21" s="135">
        <f t="shared" si="0"/>
        <v>0.19921875</v>
      </c>
      <c r="H21" s="135">
        <f t="shared" si="1"/>
        <v>0.20416666666666666</v>
      </c>
      <c r="I21" s="135">
        <f t="shared" si="2"/>
        <v>0.20982142857142855</v>
      </c>
      <c r="J21" s="135">
        <f t="shared" si="3"/>
        <v>0.21634615384615385</v>
      </c>
      <c r="K21" s="135">
        <f t="shared" si="4"/>
        <v>0.22395833333333331</v>
      </c>
      <c r="L21" s="134"/>
      <c r="M21" s="131"/>
      <c r="N21" s="4"/>
      <c r="O21" s="4"/>
    </row>
    <row r="22" spans="1:15" ht="13.5" customHeight="1">
      <c r="A22" s="67">
        <v>1</v>
      </c>
      <c r="B22" s="40">
        <f t="shared" si="5"/>
        <v>159</v>
      </c>
      <c r="C22" s="40">
        <f t="shared" si="6"/>
        <v>29.5</v>
      </c>
      <c r="D22" s="43" t="s">
        <v>427</v>
      </c>
      <c r="E22" s="36"/>
      <c r="F22" s="36">
        <v>455</v>
      </c>
      <c r="G22" s="135">
        <f t="shared" si="0"/>
        <v>0.20182291666666666</v>
      </c>
      <c r="H22" s="135">
        <f t="shared" si="1"/>
        <v>0.20694444444444443</v>
      </c>
      <c r="I22" s="135">
        <f t="shared" si="2"/>
        <v>0.21279761904761904</v>
      </c>
      <c r="J22" s="135">
        <f t="shared" si="3"/>
        <v>0.21955128205128205</v>
      </c>
      <c r="K22" s="135">
        <f t="shared" si="4"/>
        <v>0.22743055555555555</v>
      </c>
      <c r="L22" s="134"/>
      <c r="M22" s="131"/>
      <c r="N22" s="4"/>
      <c r="O22" s="4"/>
    </row>
    <row r="23" spans="1:15" ht="13.5" customHeight="1">
      <c r="A23" s="67">
        <v>4</v>
      </c>
      <c r="B23" s="40">
        <f t="shared" si="5"/>
        <v>155</v>
      </c>
      <c r="C23" s="40">
        <f t="shared" si="6"/>
        <v>33.5</v>
      </c>
      <c r="D23" s="43" t="s">
        <v>428</v>
      </c>
      <c r="E23" s="36" t="s">
        <v>426</v>
      </c>
      <c r="F23" s="36">
        <v>700</v>
      </c>
      <c r="G23" s="135">
        <f t="shared" si="0"/>
        <v>0.21223958333333331</v>
      </c>
      <c r="H23" s="135">
        <f t="shared" si="1"/>
        <v>0.21805555555555556</v>
      </c>
      <c r="I23" s="135">
        <f t="shared" si="2"/>
        <v>0.22470238095238093</v>
      </c>
      <c r="J23" s="135">
        <f t="shared" si="3"/>
        <v>0.23237179487179488</v>
      </c>
      <c r="K23" s="135">
        <f t="shared" si="4"/>
        <v>0.24131944444444442</v>
      </c>
      <c r="L23" s="134"/>
      <c r="M23" s="131"/>
      <c r="N23" s="4"/>
      <c r="O23" s="4"/>
    </row>
    <row r="24" spans="1:15" ht="13.5" customHeight="1">
      <c r="A24" s="67">
        <v>1.5</v>
      </c>
      <c r="B24" s="40">
        <f t="shared" si="5"/>
        <v>153.5</v>
      </c>
      <c r="C24" s="40">
        <f t="shared" si="6"/>
        <v>35</v>
      </c>
      <c r="D24" s="43" t="s">
        <v>429</v>
      </c>
      <c r="E24" s="45" t="s">
        <v>430</v>
      </c>
      <c r="F24" s="36">
        <v>574</v>
      </c>
      <c r="G24" s="135">
        <f t="shared" si="0"/>
        <v>0.21614583333333331</v>
      </c>
      <c r="H24" s="135">
        <f t="shared" si="1"/>
        <v>0.2222222222222222</v>
      </c>
      <c r="I24" s="135">
        <f t="shared" si="2"/>
        <v>0.22916666666666666</v>
      </c>
      <c r="J24" s="135">
        <f t="shared" si="3"/>
        <v>0.23717948717948717</v>
      </c>
      <c r="K24" s="135">
        <f t="shared" si="4"/>
        <v>0.2465277777777778</v>
      </c>
      <c r="L24" s="134"/>
      <c r="M24" s="131"/>
      <c r="N24" s="4"/>
      <c r="O24" s="4"/>
    </row>
    <row r="25" spans="1:15" ht="13.5" customHeight="1">
      <c r="A25" s="67">
        <v>1.5</v>
      </c>
      <c r="B25" s="40">
        <f t="shared" si="5"/>
        <v>152</v>
      </c>
      <c r="C25" s="40">
        <f t="shared" si="6"/>
        <v>36.5</v>
      </c>
      <c r="D25" s="43" t="s">
        <v>431</v>
      </c>
      <c r="E25" s="45" t="s">
        <v>432</v>
      </c>
      <c r="F25" s="36"/>
      <c r="G25" s="135">
        <f t="shared" si="0"/>
        <v>0.22005208333333331</v>
      </c>
      <c r="H25" s="135">
        <f t="shared" si="1"/>
        <v>0.22638888888888886</v>
      </c>
      <c r="I25" s="135">
        <f t="shared" si="2"/>
        <v>0.23363095238095238</v>
      </c>
      <c r="J25" s="135">
        <f t="shared" si="3"/>
        <v>0.2419871794871795</v>
      </c>
      <c r="K25" s="135">
        <f t="shared" si="4"/>
        <v>0.2517361111111111</v>
      </c>
      <c r="L25" s="134"/>
      <c r="M25" s="131"/>
      <c r="N25" s="4"/>
      <c r="O25" s="4"/>
    </row>
    <row r="26" spans="1:15" ht="13.5" customHeight="1">
      <c r="A26" s="67">
        <v>1</v>
      </c>
      <c r="B26" s="40">
        <f t="shared" si="5"/>
        <v>151</v>
      </c>
      <c r="C26" s="40">
        <f t="shared" si="6"/>
        <v>37.5</v>
      </c>
      <c r="D26" s="43" t="s">
        <v>433</v>
      </c>
      <c r="E26" s="45" t="s">
        <v>432</v>
      </c>
      <c r="F26" s="36">
        <v>617</v>
      </c>
      <c r="G26" s="135">
        <f t="shared" si="0"/>
        <v>0.22265625</v>
      </c>
      <c r="H26" s="135">
        <f t="shared" si="1"/>
        <v>0.22916666666666666</v>
      </c>
      <c r="I26" s="135">
        <f t="shared" si="2"/>
        <v>0.23660714285714285</v>
      </c>
      <c r="J26" s="135">
        <f t="shared" si="3"/>
        <v>0.24519230769230768</v>
      </c>
      <c r="K26" s="135">
        <f t="shared" si="4"/>
        <v>0.2552083333333333</v>
      </c>
      <c r="L26" s="134"/>
      <c r="M26" s="131"/>
      <c r="N26" s="4"/>
      <c r="O26" s="4"/>
    </row>
    <row r="27" spans="1:15" ht="13.5" customHeight="1">
      <c r="A27" s="67">
        <v>4</v>
      </c>
      <c r="B27" s="40">
        <f t="shared" si="5"/>
        <v>147</v>
      </c>
      <c r="C27" s="40">
        <f t="shared" si="6"/>
        <v>41.5</v>
      </c>
      <c r="D27" s="139" t="s">
        <v>434</v>
      </c>
      <c r="E27" s="36" t="s">
        <v>432</v>
      </c>
      <c r="F27" s="36">
        <v>797</v>
      </c>
      <c r="G27" s="135">
        <f t="shared" si="0"/>
        <v>0.23307291666666666</v>
      </c>
      <c r="H27" s="135">
        <f t="shared" si="1"/>
        <v>0.24027777777777776</v>
      </c>
      <c r="I27" s="135">
        <f t="shared" si="2"/>
        <v>0.24851190476190477</v>
      </c>
      <c r="J27" s="135">
        <f t="shared" si="3"/>
        <v>0.2580128205128205</v>
      </c>
      <c r="K27" s="135">
        <f t="shared" si="4"/>
        <v>0.2690972222222222</v>
      </c>
      <c r="L27" s="134"/>
      <c r="M27" s="131"/>
      <c r="N27" s="4"/>
      <c r="O27" s="4"/>
    </row>
    <row r="28" spans="1:15" ht="13.5" customHeight="1">
      <c r="A28" s="67">
        <v>2</v>
      </c>
      <c r="B28" s="40">
        <f t="shared" si="5"/>
        <v>145</v>
      </c>
      <c r="C28" s="40">
        <f t="shared" si="6"/>
        <v>43.5</v>
      </c>
      <c r="D28" s="139" t="s">
        <v>435</v>
      </c>
      <c r="E28" s="45" t="s">
        <v>432</v>
      </c>
      <c r="F28" s="36">
        <v>715</v>
      </c>
      <c r="G28" s="135">
        <f t="shared" si="0"/>
        <v>0.23828125</v>
      </c>
      <c r="H28" s="135">
        <f t="shared" si="1"/>
        <v>0.24583333333333332</v>
      </c>
      <c r="I28" s="135">
        <f t="shared" si="2"/>
        <v>0.2544642857142857</v>
      </c>
      <c r="J28" s="135">
        <f t="shared" si="3"/>
        <v>0.2644230769230769</v>
      </c>
      <c r="K28" s="135">
        <f t="shared" si="4"/>
        <v>0.27604166666666663</v>
      </c>
      <c r="L28" s="134"/>
      <c r="M28" s="131"/>
      <c r="N28" s="4"/>
      <c r="O28" s="4"/>
    </row>
    <row r="29" spans="1:15" ht="13.5" customHeight="1">
      <c r="A29" s="67">
        <v>2</v>
      </c>
      <c r="B29" s="40">
        <f t="shared" si="5"/>
        <v>143</v>
      </c>
      <c r="C29" s="40">
        <f t="shared" si="6"/>
        <v>45.5</v>
      </c>
      <c r="D29" s="43" t="s">
        <v>436</v>
      </c>
      <c r="E29" s="36" t="s">
        <v>432</v>
      </c>
      <c r="F29" s="36">
        <v>600</v>
      </c>
      <c r="G29" s="135">
        <f t="shared" si="0"/>
        <v>0.24348958333333331</v>
      </c>
      <c r="H29" s="135">
        <f t="shared" si="1"/>
        <v>0.2513888888888889</v>
      </c>
      <c r="I29" s="135">
        <f t="shared" si="2"/>
        <v>0.26041666666666663</v>
      </c>
      <c r="J29" s="135">
        <f t="shared" si="3"/>
        <v>0.2708333333333333</v>
      </c>
      <c r="K29" s="135">
        <f t="shared" si="4"/>
        <v>0.2829861111111111</v>
      </c>
      <c r="L29" s="134"/>
      <c r="M29" s="131"/>
      <c r="N29" s="4"/>
      <c r="O29" s="4"/>
    </row>
    <row r="30" spans="1:15" ht="13.5" customHeight="1">
      <c r="A30" s="67">
        <v>5.5</v>
      </c>
      <c r="B30" s="40">
        <f t="shared" si="5"/>
        <v>137.5</v>
      </c>
      <c r="C30" s="40">
        <f t="shared" si="6"/>
        <v>51</v>
      </c>
      <c r="D30" s="43" t="s">
        <v>437</v>
      </c>
      <c r="E30" s="45" t="s">
        <v>432</v>
      </c>
      <c r="F30" s="36">
        <v>582</v>
      </c>
      <c r="G30" s="135">
        <f t="shared" si="0"/>
        <v>0.2578125</v>
      </c>
      <c r="H30" s="135">
        <f t="shared" si="1"/>
        <v>0.26666666666666666</v>
      </c>
      <c r="I30" s="135">
        <f t="shared" si="2"/>
        <v>0.2767857142857143</v>
      </c>
      <c r="J30" s="135">
        <f t="shared" si="3"/>
        <v>0.28846153846153844</v>
      </c>
      <c r="K30" s="135">
        <f t="shared" si="4"/>
        <v>0.3020833333333333</v>
      </c>
      <c r="L30" s="134"/>
      <c r="M30" s="131"/>
      <c r="N30" s="4"/>
      <c r="O30" s="4"/>
    </row>
    <row r="31" spans="1:15" ht="13.5" customHeight="1">
      <c r="A31" s="67">
        <v>1</v>
      </c>
      <c r="B31" s="40">
        <f t="shared" si="5"/>
        <v>136.5</v>
      </c>
      <c r="C31" s="40">
        <f t="shared" si="6"/>
        <v>52</v>
      </c>
      <c r="D31" s="139" t="s">
        <v>438</v>
      </c>
      <c r="E31" s="36" t="s">
        <v>432</v>
      </c>
      <c r="F31" s="36">
        <v>599</v>
      </c>
      <c r="G31" s="135">
        <f t="shared" si="0"/>
        <v>0.26041666666666663</v>
      </c>
      <c r="H31" s="135">
        <f t="shared" si="1"/>
        <v>0.26944444444444443</v>
      </c>
      <c r="I31" s="135">
        <f t="shared" si="2"/>
        <v>0.27976190476190477</v>
      </c>
      <c r="J31" s="135">
        <f t="shared" si="3"/>
        <v>0.29166666666666663</v>
      </c>
      <c r="K31" s="135">
        <f t="shared" si="4"/>
        <v>0.3055555555555556</v>
      </c>
      <c r="L31" s="134"/>
      <c r="M31" s="131"/>
      <c r="N31" s="4"/>
      <c r="O31" s="4"/>
    </row>
    <row r="32" spans="1:15" ht="13.5" customHeight="1">
      <c r="A32" s="67">
        <v>1.5</v>
      </c>
      <c r="B32" s="40">
        <f t="shared" si="5"/>
        <v>135</v>
      </c>
      <c r="C32" s="40">
        <f t="shared" si="6"/>
        <v>53.5</v>
      </c>
      <c r="D32" s="44" t="s">
        <v>439</v>
      </c>
      <c r="E32" s="36" t="s">
        <v>432</v>
      </c>
      <c r="F32" s="36">
        <v>528</v>
      </c>
      <c r="G32" s="135">
        <f t="shared" si="0"/>
        <v>0.26432291666666663</v>
      </c>
      <c r="H32" s="135">
        <f t="shared" si="1"/>
        <v>0.2736111111111111</v>
      </c>
      <c r="I32" s="135">
        <f t="shared" si="2"/>
        <v>0.28422619047619047</v>
      </c>
      <c r="J32" s="135">
        <f t="shared" si="3"/>
        <v>0.296474358974359</v>
      </c>
      <c r="K32" s="135">
        <f t="shared" si="4"/>
        <v>0.31076388888888884</v>
      </c>
      <c r="L32" s="134"/>
      <c r="M32" s="131"/>
      <c r="N32" s="4"/>
      <c r="O32" s="4"/>
    </row>
    <row r="33" spans="1:15" ht="13.5" customHeight="1">
      <c r="A33" s="67">
        <v>5.5</v>
      </c>
      <c r="B33" s="40">
        <f t="shared" si="5"/>
        <v>129.5</v>
      </c>
      <c r="C33" s="40">
        <f t="shared" si="6"/>
        <v>59</v>
      </c>
      <c r="D33" s="44" t="s">
        <v>440</v>
      </c>
      <c r="E33" s="36" t="s">
        <v>432</v>
      </c>
      <c r="F33" s="36">
        <v>633</v>
      </c>
      <c r="G33" s="135">
        <f t="shared" si="0"/>
        <v>0.2786458333333333</v>
      </c>
      <c r="H33" s="135">
        <f t="shared" si="1"/>
        <v>0.28888888888888886</v>
      </c>
      <c r="I33" s="135">
        <f t="shared" si="2"/>
        <v>0.3005952380952381</v>
      </c>
      <c r="J33" s="135">
        <f t="shared" si="3"/>
        <v>0.3141025641025641</v>
      </c>
      <c r="K33" s="135">
        <f t="shared" si="4"/>
        <v>0.3298611111111111</v>
      </c>
      <c r="L33" s="134"/>
      <c r="M33" s="131"/>
      <c r="N33" s="4"/>
      <c r="O33" s="4"/>
    </row>
    <row r="34" spans="1:15" ht="13.5" customHeight="1">
      <c r="A34" s="67">
        <v>4.5</v>
      </c>
      <c r="B34" s="40">
        <f t="shared" si="5"/>
        <v>125</v>
      </c>
      <c r="C34" s="40">
        <f t="shared" si="6"/>
        <v>63.5</v>
      </c>
      <c r="D34" s="116" t="s">
        <v>441</v>
      </c>
      <c r="E34" s="36" t="s">
        <v>432</v>
      </c>
      <c r="F34" s="29">
        <v>1069</v>
      </c>
      <c r="G34" s="135">
        <f t="shared" si="0"/>
        <v>0.2903645833333333</v>
      </c>
      <c r="H34" s="135">
        <f t="shared" si="1"/>
        <v>0.3013888888888889</v>
      </c>
      <c r="I34" s="135">
        <f t="shared" si="2"/>
        <v>0.31398809523809523</v>
      </c>
      <c r="J34" s="135">
        <f t="shared" si="3"/>
        <v>0.328525641025641</v>
      </c>
      <c r="K34" s="135">
        <f t="shared" si="4"/>
        <v>0.3454861111111111</v>
      </c>
      <c r="L34" s="134"/>
      <c r="M34" s="131"/>
      <c r="N34" s="4"/>
      <c r="O34" s="4"/>
    </row>
    <row r="35" spans="1:15" ht="13.5" customHeight="1">
      <c r="A35" s="67">
        <v>1.5</v>
      </c>
      <c r="B35" s="40">
        <f t="shared" si="5"/>
        <v>123.5</v>
      </c>
      <c r="C35" s="40">
        <f t="shared" si="6"/>
        <v>65</v>
      </c>
      <c r="D35" s="43" t="s">
        <v>442</v>
      </c>
      <c r="E35" s="36" t="s">
        <v>432</v>
      </c>
      <c r="F35" s="36"/>
      <c r="G35" s="135">
        <f t="shared" si="0"/>
        <v>0.2942708333333333</v>
      </c>
      <c r="H35" s="135">
        <f t="shared" si="1"/>
        <v>0.3055555555555555</v>
      </c>
      <c r="I35" s="135">
        <f t="shared" si="2"/>
        <v>0.31845238095238093</v>
      </c>
      <c r="J35" s="135">
        <f t="shared" si="3"/>
        <v>0.3333333333333333</v>
      </c>
      <c r="K35" s="135">
        <f t="shared" si="4"/>
        <v>0.3506944444444444</v>
      </c>
      <c r="L35" s="134"/>
      <c r="M35" s="131"/>
      <c r="N35" s="4"/>
      <c r="O35" s="4"/>
    </row>
    <row r="36" spans="1:15" ht="13.5" customHeight="1">
      <c r="A36" s="67">
        <v>1</v>
      </c>
      <c r="B36" s="40">
        <f t="shared" si="5"/>
        <v>122.5</v>
      </c>
      <c r="C36" s="40">
        <f t="shared" si="6"/>
        <v>66</v>
      </c>
      <c r="D36" s="41" t="s">
        <v>443</v>
      </c>
      <c r="E36" s="36" t="s">
        <v>432</v>
      </c>
      <c r="F36" s="36">
        <v>1069</v>
      </c>
      <c r="G36" s="135">
        <f t="shared" si="0"/>
        <v>0.296875</v>
      </c>
      <c r="H36" s="135">
        <f t="shared" si="1"/>
        <v>0.30833333333333335</v>
      </c>
      <c r="I36" s="135">
        <f t="shared" si="2"/>
        <v>0.3214285714285714</v>
      </c>
      <c r="J36" s="135">
        <f t="shared" si="3"/>
        <v>0.33653846153846156</v>
      </c>
      <c r="K36" s="135">
        <f t="shared" si="4"/>
        <v>0.35416666666666663</v>
      </c>
      <c r="L36" s="134"/>
      <c r="M36" s="131"/>
      <c r="N36" s="4"/>
      <c r="O36" s="4"/>
    </row>
    <row r="37" spans="1:15" ht="13.5" customHeight="1">
      <c r="A37" s="67">
        <v>2</v>
      </c>
      <c r="B37" s="40">
        <f t="shared" si="5"/>
        <v>120.5</v>
      </c>
      <c r="C37" s="40">
        <f t="shared" si="6"/>
        <v>68</v>
      </c>
      <c r="D37" s="43" t="s">
        <v>444</v>
      </c>
      <c r="E37" s="36" t="s">
        <v>432</v>
      </c>
      <c r="F37" s="36"/>
      <c r="G37" s="135">
        <f t="shared" si="0"/>
        <v>0.3020833333333333</v>
      </c>
      <c r="H37" s="135">
        <f t="shared" si="1"/>
        <v>0.3138888888888889</v>
      </c>
      <c r="I37" s="135">
        <f t="shared" si="2"/>
        <v>0.3273809523809524</v>
      </c>
      <c r="J37" s="135">
        <f t="shared" si="3"/>
        <v>0.34294871794871795</v>
      </c>
      <c r="K37" s="135">
        <f t="shared" si="4"/>
        <v>0.3611111111111111</v>
      </c>
      <c r="L37" s="134"/>
      <c r="M37" s="131"/>
      <c r="N37" s="4"/>
      <c r="O37" s="4"/>
    </row>
    <row r="38" spans="1:15" ht="13.5" customHeight="1">
      <c r="A38" s="67">
        <v>2</v>
      </c>
      <c r="B38" s="40">
        <f t="shared" si="5"/>
        <v>118.5</v>
      </c>
      <c r="C38" s="40">
        <f t="shared" si="6"/>
        <v>70</v>
      </c>
      <c r="D38" s="43" t="s">
        <v>445</v>
      </c>
      <c r="E38" s="36" t="s">
        <v>432</v>
      </c>
      <c r="F38" s="36"/>
      <c r="G38" s="135">
        <f t="shared" si="0"/>
        <v>0.30729166666666663</v>
      </c>
      <c r="H38" s="135">
        <f t="shared" si="1"/>
        <v>0.3194444444444444</v>
      </c>
      <c r="I38" s="135">
        <f t="shared" si="2"/>
        <v>0.3333333333333333</v>
      </c>
      <c r="J38" s="135">
        <f t="shared" si="3"/>
        <v>0.34935897435897434</v>
      </c>
      <c r="K38" s="135">
        <f t="shared" si="4"/>
        <v>0.3680555555555556</v>
      </c>
      <c r="L38" s="134"/>
      <c r="M38" s="131"/>
      <c r="N38" s="4"/>
      <c r="O38" s="4"/>
    </row>
    <row r="39" spans="1:15" ht="13.5" customHeight="1">
      <c r="A39" s="67">
        <v>1.5</v>
      </c>
      <c r="B39" s="40">
        <f t="shared" si="5"/>
        <v>117</v>
      </c>
      <c r="C39" s="40">
        <f t="shared" si="6"/>
        <v>71.5</v>
      </c>
      <c r="D39" s="43" t="s">
        <v>446</v>
      </c>
      <c r="E39" s="36" t="s">
        <v>432</v>
      </c>
      <c r="F39" s="36"/>
      <c r="G39" s="135">
        <f t="shared" si="0"/>
        <v>0.31119791666666663</v>
      </c>
      <c r="H39" s="135">
        <f t="shared" si="1"/>
        <v>0.32361111111111107</v>
      </c>
      <c r="I39" s="135">
        <f t="shared" si="2"/>
        <v>0.33779761904761907</v>
      </c>
      <c r="J39" s="135">
        <f t="shared" si="3"/>
        <v>0.35416666666666663</v>
      </c>
      <c r="K39" s="135">
        <f t="shared" si="4"/>
        <v>0.37326388888888884</v>
      </c>
      <c r="L39" s="134"/>
      <c r="M39" s="131"/>
      <c r="N39" s="4"/>
      <c r="O39" s="4"/>
    </row>
    <row r="40" spans="1:15" ht="13.5" customHeight="1">
      <c r="A40" s="67">
        <v>1.5</v>
      </c>
      <c r="B40" s="40">
        <f t="shared" si="5"/>
        <v>115.5</v>
      </c>
      <c r="C40" s="40">
        <f t="shared" si="6"/>
        <v>73</v>
      </c>
      <c r="D40" s="43" t="s">
        <v>447</v>
      </c>
      <c r="E40" s="36" t="s">
        <v>432</v>
      </c>
      <c r="F40" s="36"/>
      <c r="G40" s="135">
        <f t="shared" si="0"/>
        <v>0.31510416666666663</v>
      </c>
      <c r="H40" s="135">
        <f t="shared" si="1"/>
        <v>0.3277777777777777</v>
      </c>
      <c r="I40" s="135">
        <f t="shared" si="2"/>
        <v>0.34226190476190477</v>
      </c>
      <c r="J40" s="135">
        <f t="shared" si="3"/>
        <v>0.358974358974359</v>
      </c>
      <c r="K40" s="135">
        <f t="shared" si="4"/>
        <v>0.3784722222222222</v>
      </c>
      <c r="L40" s="134"/>
      <c r="M40" s="131"/>
      <c r="N40" s="4"/>
      <c r="O40" s="4"/>
    </row>
    <row r="41" spans="1:15" ht="13.5" customHeight="1">
      <c r="A41" s="67">
        <v>1.5</v>
      </c>
      <c r="B41" s="40">
        <f t="shared" si="5"/>
        <v>114</v>
      </c>
      <c r="C41" s="40">
        <f t="shared" si="6"/>
        <v>74.5</v>
      </c>
      <c r="D41" s="43" t="s">
        <v>448</v>
      </c>
      <c r="E41" s="36" t="s">
        <v>432</v>
      </c>
      <c r="F41" s="36"/>
      <c r="G41" s="135">
        <f t="shared" si="0"/>
        <v>0.31901041666666663</v>
      </c>
      <c r="H41" s="135">
        <f t="shared" si="1"/>
        <v>0.33194444444444443</v>
      </c>
      <c r="I41" s="135">
        <f t="shared" si="2"/>
        <v>0.34672619047619047</v>
      </c>
      <c r="J41" s="135">
        <f t="shared" si="3"/>
        <v>0.36378205128205127</v>
      </c>
      <c r="K41" s="135">
        <f t="shared" si="4"/>
        <v>0.3836805555555555</v>
      </c>
      <c r="L41" s="134"/>
      <c r="M41" s="131"/>
      <c r="N41" s="4"/>
      <c r="O41" s="4"/>
    </row>
    <row r="42" spans="1:15" ht="13.5" customHeight="1">
      <c r="A42" s="67">
        <v>3</v>
      </c>
      <c r="B42" s="40">
        <f t="shared" si="5"/>
        <v>111</v>
      </c>
      <c r="C42" s="40">
        <f t="shared" si="6"/>
        <v>77.5</v>
      </c>
      <c r="D42" s="43" t="s">
        <v>449</v>
      </c>
      <c r="E42" s="36" t="s">
        <v>432</v>
      </c>
      <c r="F42" s="36"/>
      <c r="G42" s="135">
        <f t="shared" si="0"/>
        <v>0.32682291666666663</v>
      </c>
      <c r="H42" s="135">
        <f t="shared" si="1"/>
        <v>0.3402777777777778</v>
      </c>
      <c r="I42" s="135">
        <f t="shared" si="2"/>
        <v>0.35565476190476186</v>
      </c>
      <c r="J42" s="135">
        <f t="shared" si="3"/>
        <v>0.3733974358974359</v>
      </c>
      <c r="K42" s="135">
        <f t="shared" si="4"/>
        <v>0.3940972222222222</v>
      </c>
      <c r="L42" s="134"/>
      <c r="M42" s="131"/>
      <c r="N42" s="4"/>
      <c r="O42" s="4"/>
    </row>
    <row r="43" spans="1:15" ht="13.5" customHeight="1">
      <c r="A43" s="67">
        <v>3</v>
      </c>
      <c r="B43" s="40">
        <f>B42-A43</f>
        <v>108</v>
      </c>
      <c r="C43" s="40">
        <f>C42+A43</f>
        <v>80.5</v>
      </c>
      <c r="D43" s="43" t="s">
        <v>450</v>
      </c>
      <c r="E43" s="36" t="s">
        <v>432</v>
      </c>
      <c r="F43" s="36"/>
      <c r="G43" s="135">
        <f t="shared" si="0"/>
        <v>0.33463541666666663</v>
      </c>
      <c r="H43" s="135">
        <f t="shared" si="1"/>
        <v>0.3486111111111111</v>
      </c>
      <c r="I43" s="135">
        <f t="shared" si="2"/>
        <v>0.3645833333333333</v>
      </c>
      <c r="J43" s="135">
        <f t="shared" si="3"/>
        <v>0.3830128205128205</v>
      </c>
      <c r="K43" s="135">
        <f t="shared" si="4"/>
        <v>0.4045138888888889</v>
      </c>
      <c r="L43" s="134"/>
      <c r="M43" s="131"/>
      <c r="N43" s="4"/>
      <c r="O43" s="4"/>
    </row>
    <row r="44" spans="1:15" ht="13.5" customHeight="1">
      <c r="A44" s="67">
        <v>5</v>
      </c>
      <c r="B44" s="40">
        <f>B43-A44</f>
        <v>103</v>
      </c>
      <c r="C44" s="40">
        <f>C43+A44</f>
        <v>85.5</v>
      </c>
      <c r="D44" s="28" t="s">
        <v>451</v>
      </c>
      <c r="E44" s="36" t="s">
        <v>432</v>
      </c>
      <c r="F44" s="36"/>
      <c r="G44" s="135">
        <f t="shared" si="0"/>
        <v>0.34765625</v>
      </c>
      <c r="H44" s="135">
        <f t="shared" si="1"/>
        <v>0.36249999999999993</v>
      </c>
      <c r="I44" s="135">
        <f t="shared" si="2"/>
        <v>0.3794642857142857</v>
      </c>
      <c r="J44" s="135">
        <f t="shared" si="3"/>
        <v>0.3990384615384615</v>
      </c>
      <c r="K44" s="135">
        <f t="shared" si="4"/>
        <v>0.421875</v>
      </c>
      <c r="L44" s="140"/>
      <c r="M44" s="131"/>
      <c r="N44" s="4"/>
      <c r="O44" s="4"/>
    </row>
    <row r="45" spans="1:15" ht="13.5" customHeight="1">
      <c r="A45" s="67">
        <v>3</v>
      </c>
      <c r="B45" s="40">
        <f>B44-A45</f>
        <v>100</v>
      </c>
      <c r="C45" s="40">
        <f>C44+A45</f>
        <v>88.5</v>
      </c>
      <c r="D45" s="43" t="s">
        <v>452</v>
      </c>
      <c r="E45" s="36" t="s">
        <v>432</v>
      </c>
      <c r="F45" s="36"/>
      <c r="G45" s="135">
        <f t="shared" si="0"/>
        <v>0.35546875</v>
      </c>
      <c r="H45" s="135">
        <f t="shared" si="1"/>
        <v>0.3708333333333333</v>
      </c>
      <c r="I45" s="135">
        <f t="shared" si="2"/>
        <v>0.38839285714285715</v>
      </c>
      <c r="J45" s="135">
        <f t="shared" si="3"/>
        <v>0.40865384615384615</v>
      </c>
      <c r="K45" s="135">
        <f t="shared" si="4"/>
        <v>0.43229166666666663</v>
      </c>
      <c r="L45" s="140"/>
      <c r="M45" s="131"/>
      <c r="N45" s="4"/>
      <c r="O45" s="4"/>
    </row>
    <row r="46" spans="1:15" ht="13.5" customHeight="1">
      <c r="A46" s="67">
        <v>6.5</v>
      </c>
      <c r="B46" s="40">
        <f>B45-A46</f>
        <v>93.5</v>
      </c>
      <c r="C46" s="40">
        <f>C45+A46</f>
        <v>95</v>
      </c>
      <c r="D46" s="43" t="s">
        <v>453</v>
      </c>
      <c r="E46" s="45" t="s">
        <v>454</v>
      </c>
      <c r="F46" s="36">
        <v>392</v>
      </c>
      <c r="G46" s="135">
        <f t="shared" si="0"/>
        <v>0.3723958333333333</v>
      </c>
      <c r="H46" s="135">
        <f t="shared" si="1"/>
        <v>0.38888888888888884</v>
      </c>
      <c r="I46" s="135">
        <f t="shared" si="2"/>
        <v>0.40773809523809523</v>
      </c>
      <c r="J46" s="135">
        <f t="shared" si="3"/>
        <v>0.42948717948717946</v>
      </c>
      <c r="K46" s="135">
        <f t="shared" si="4"/>
        <v>0.4548611111111111</v>
      </c>
      <c r="L46" s="140"/>
      <c r="M46" s="131"/>
      <c r="N46" s="4"/>
      <c r="O46" s="4"/>
    </row>
    <row r="47" spans="1:15" ht="13.5" customHeight="1">
      <c r="A47" s="67">
        <v>0.5</v>
      </c>
      <c r="B47" s="40">
        <f t="shared" si="5"/>
        <v>93</v>
      </c>
      <c r="C47" s="40">
        <f t="shared" si="6"/>
        <v>95.5</v>
      </c>
      <c r="D47" s="43" t="s">
        <v>455</v>
      </c>
      <c r="E47" s="36" t="s">
        <v>454</v>
      </c>
      <c r="F47" s="36"/>
      <c r="G47" s="135">
        <f t="shared" si="0"/>
        <v>0.37369791666666663</v>
      </c>
      <c r="H47" s="135">
        <f t="shared" si="1"/>
        <v>0.3902777777777777</v>
      </c>
      <c r="I47" s="135">
        <f t="shared" si="2"/>
        <v>0.40922619047619047</v>
      </c>
      <c r="J47" s="135">
        <f t="shared" si="3"/>
        <v>0.43108974358974356</v>
      </c>
      <c r="K47" s="135">
        <f t="shared" si="4"/>
        <v>0.4565972222222222</v>
      </c>
      <c r="L47" s="140"/>
      <c r="M47" s="131"/>
      <c r="N47" s="4"/>
      <c r="O47" s="4"/>
    </row>
    <row r="48" spans="1:15" ht="13.5" customHeight="1">
      <c r="A48" s="67">
        <v>2.5</v>
      </c>
      <c r="B48" s="40">
        <f t="shared" si="5"/>
        <v>90.5</v>
      </c>
      <c r="C48" s="40">
        <f t="shared" si="6"/>
        <v>98</v>
      </c>
      <c r="D48" s="28" t="s">
        <v>456</v>
      </c>
      <c r="E48" s="45" t="s">
        <v>454</v>
      </c>
      <c r="F48" s="45"/>
      <c r="G48" s="135">
        <f t="shared" si="0"/>
        <v>0.3802083333333333</v>
      </c>
      <c r="H48" s="135">
        <f t="shared" si="1"/>
        <v>0.3972222222222222</v>
      </c>
      <c r="I48" s="135">
        <f t="shared" si="2"/>
        <v>0.41666666666666663</v>
      </c>
      <c r="J48" s="135">
        <f t="shared" si="3"/>
        <v>0.4391025641025641</v>
      </c>
      <c r="K48" s="135">
        <f t="shared" si="4"/>
        <v>0.46527777777777773</v>
      </c>
      <c r="L48" s="140"/>
      <c r="M48" s="131"/>
      <c r="N48" s="4"/>
      <c r="O48" s="4"/>
    </row>
    <row r="49" spans="1:15" ht="13.5" customHeight="1">
      <c r="A49" s="67">
        <v>14.5</v>
      </c>
      <c r="B49" s="40">
        <f>B48-A49</f>
        <v>76</v>
      </c>
      <c r="C49" s="40">
        <f>C48+A49</f>
        <v>112.5</v>
      </c>
      <c r="D49" s="43" t="s">
        <v>457</v>
      </c>
      <c r="E49" s="36" t="s">
        <v>454</v>
      </c>
      <c r="F49" s="36"/>
      <c r="G49" s="135">
        <f t="shared" si="0"/>
        <v>0.41796875</v>
      </c>
      <c r="H49" s="135">
        <f t="shared" si="1"/>
        <v>0.43749999999999994</v>
      </c>
      <c r="I49" s="135">
        <f t="shared" si="2"/>
        <v>0.45982142857142855</v>
      </c>
      <c r="J49" s="135">
        <f t="shared" si="3"/>
        <v>0.4855769230769231</v>
      </c>
      <c r="K49" s="135">
        <f t="shared" si="4"/>
        <v>0.515625</v>
      </c>
      <c r="L49" s="140"/>
      <c r="M49" s="131"/>
      <c r="N49" s="4"/>
      <c r="O49" s="4"/>
    </row>
    <row r="50" spans="1:15" ht="13.5" customHeight="1">
      <c r="A50" s="67">
        <v>6.5</v>
      </c>
      <c r="B50" s="40">
        <f>B49-A50</f>
        <v>69.5</v>
      </c>
      <c r="C50" s="40">
        <f>C49+A50</f>
        <v>119</v>
      </c>
      <c r="D50" s="78" t="s">
        <v>458</v>
      </c>
      <c r="E50" s="45" t="s">
        <v>454</v>
      </c>
      <c r="F50" s="36"/>
      <c r="G50" s="135">
        <f t="shared" si="0"/>
        <v>0.4348958333333333</v>
      </c>
      <c r="H50" s="135">
        <f t="shared" si="1"/>
        <v>0.4555555555555555</v>
      </c>
      <c r="I50" s="135">
        <f t="shared" si="2"/>
        <v>0.47916666666666663</v>
      </c>
      <c r="J50" s="135">
        <f t="shared" si="3"/>
        <v>0.5064102564102564</v>
      </c>
      <c r="K50" s="135">
        <f t="shared" si="4"/>
        <v>0.5381944444444444</v>
      </c>
      <c r="L50" s="126"/>
      <c r="M50" s="131"/>
      <c r="N50" s="4"/>
      <c r="O50" s="4"/>
    </row>
    <row r="51" spans="1:13" s="77" customFormat="1" ht="13.5" customHeight="1">
      <c r="A51" s="141"/>
      <c r="B51" s="141"/>
      <c r="C51" s="141"/>
      <c r="D51" s="91" t="s">
        <v>51</v>
      </c>
      <c r="E51" s="142"/>
      <c r="F51" s="142"/>
      <c r="G51" s="135"/>
      <c r="H51" s="135"/>
      <c r="I51" s="135"/>
      <c r="J51" s="135"/>
      <c r="K51" s="135"/>
      <c r="L51" s="138"/>
      <c r="M51" s="138"/>
    </row>
    <row r="52" spans="1:13" ht="13.5" customHeight="1">
      <c r="A52" s="67">
        <v>0</v>
      </c>
      <c r="B52" s="35">
        <f>B50</f>
        <v>69.5</v>
      </c>
      <c r="C52" s="73">
        <f>C50</f>
        <v>119</v>
      </c>
      <c r="D52" s="78" t="s">
        <v>458</v>
      </c>
      <c r="E52" s="36" t="s">
        <v>459</v>
      </c>
      <c r="F52" s="36"/>
      <c r="G52" s="64">
        <f>$L$6</f>
        <v>0.5</v>
      </c>
      <c r="H52" s="64">
        <f>$L$6</f>
        <v>0.5</v>
      </c>
      <c r="I52" s="64">
        <f>$L$6</f>
        <v>0.5</v>
      </c>
      <c r="J52" s="64">
        <f>$M$6</f>
        <v>0.5</v>
      </c>
      <c r="K52" s="64">
        <f>$M$6</f>
        <v>0.5</v>
      </c>
      <c r="L52" s="65">
        <f>A52</f>
        <v>0</v>
      </c>
      <c r="M52" s="131"/>
    </row>
    <row r="53" spans="1:13" ht="13.5" customHeight="1">
      <c r="A53" s="67"/>
      <c r="B53" s="35">
        <f>$H$5-C53</f>
        <v>69.5</v>
      </c>
      <c r="C53" s="73">
        <f>C52+A53</f>
        <v>119</v>
      </c>
      <c r="D53" s="41" t="s">
        <v>420</v>
      </c>
      <c r="E53" s="36"/>
      <c r="F53" s="43"/>
      <c r="G53" s="42">
        <f aca="true" t="shared" si="7" ref="G53:G73">SUM($G$52+$O$3*L53)</f>
        <v>0.5</v>
      </c>
      <c r="H53" s="42">
        <f aca="true" t="shared" si="8" ref="H53:H73">SUM($H$52+$P$3*L53)</f>
        <v>0.5</v>
      </c>
      <c r="I53" s="42">
        <f aca="true" t="shared" si="9" ref="I53:I73">SUM($I$52+$Q$3*L53)</f>
        <v>0.5</v>
      </c>
      <c r="J53" s="42">
        <f aca="true" t="shared" si="10" ref="J53:J73">SUM($J$52+$R$3*L53)</f>
        <v>0.5</v>
      </c>
      <c r="K53" s="42">
        <f aca="true" t="shared" si="11" ref="K53:K73">SUM($K$52+$S$3*L53)</f>
        <v>0.5</v>
      </c>
      <c r="L53" s="66">
        <f>L52+A53</f>
        <v>0</v>
      </c>
      <c r="M53" s="131"/>
    </row>
    <row r="54" spans="1:13" ht="13.5" customHeight="1">
      <c r="A54" s="67">
        <v>7</v>
      </c>
      <c r="B54" s="35">
        <f aca="true" t="shared" si="12" ref="B54:B80">$H$5-C54</f>
        <v>62.5</v>
      </c>
      <c r="C54" s="73">
        <f aca="true" t="shared" si="13" ref="C54:C68">C53+A54</f>
        <v>126</v>
      </c>
      <c r="D54" s="43" t="s">
        <v>460</v>
      </c>
      <c r="E54" s="36" t="s">
        <v>35</v>
      </c>
      <c r="F54" s="43"/>
      <c r="G54" s="42">
        <f t="shared" si="7"/>
        <v>0.5182291666666666</v>
      </c>
      <c r="H54" s="42">
        <f t="shared" si="8"/>
        <v>0.5194444444444445</v>
      </c>
      <c r="I54" s="42">
        <f t="shared" si="9"/>
        <v>0.5208333333333334</v>
      </c>
      <c r="J54" s="42">
        <f t="shared" si="10"/>
        <v>0.5224358974358975</v>
      </c>
      <c r="K54" s="42">
        <f t="shared" si="11"/>
        <v>0.5243055555555556</v>
      </c>
      <c r="L54" s="66">
        <f aca="true" t="shared" si="14" ref="L54:L80">L53+A54</f>
        <v>7</v>
      </c>
      <c r="M54" s="131"/>
    </row>
    <row r="55" spans="1:13" ht="13.5" customHeight="1">
      <c r="A55" s="67">
        <v>6.5</v>
      </c>
      <c r="B55" s="35">
        <f t="shared" si="12"/>
        <v>56</v>
      </c>
      <c r="C55" s="73">
        <f t="shared" si="13"/>
        <v>132.5</v>
      </c>
      <c r="D55" s="43" t="s">
        <v>461</v>
      </c>
      <c r="E55" s="36" t="s">
        <v>462</v>
      </c>
      <c r="F55" s="36">
        <v>241</v>
      </c>
      <c r="G55" s="42">
        <f t="shared" si="7"/>
        <v>0.53515625</v>
      </c>
      <c r="H55" s="42">
        <f t="shared" si="8"/>
        <v>0.5375</v>
      </c>
      <c r="I55" s="42">
        <f t="shared" si="9"/>
        <v>0.5401785714285714</v>
      </c>
      <c r="J55" s="42">
        <f t="shared" si="10"/>
        <v>0.5432692307692307</v>
      </c>
      <c r="K55" s="42">
        <f t="shared" si="11"/>
        <v>0.546875</v>
      </c>
      <c r="L55" s="66">
        <f t="shared" si="14"/>
        <v>13.5</v>
      </c>
      <c r="M55" s="131"/>
    </row>
    <row r="56" spans="1:13" ht="13.5" customHeight="1">
      <c r="A56" s="67">
        <v>8.5</v>
      </c>
      <c r="B56" s="35">
        <f t="shared" si="12"/>
        <v>47.5</v>
      </c>
      <c r="C56" s="73">
        <f t="shared" si="13"/>
        <v>141</v>
      </c>
      <c r="D56" s="43" t="s">
        <v>463</v>
      </c>
      <c r="E56" s="36" t="s">
        <v>35</v>
      </c>
      <c r="F56" s="43"/>
      <c r="G56" s="42">
        <f t="shared" si="7"/>
        <v>0.5572916666666666</v>
      </c>
      <c r="H56" s="42">
        <f t="shared" si="8"/>
        <v>0.5611111111111111</v>
      </c>
      <c r="I56" s="42">
        <f t="shared" si="9"/>
        <v>0.5654761904761905</v>
      </c>
      <c r="J56" s="42">
        <f t="shared" si="10"/>
        <v>0.5705128205128205</v>
      </c>
      <c r="K56" s="42">
        <f t="shared" si="11"/>
        <v>0.5763888888888888</v>
      </c>
      <c r="L56" s="66">
        <f t="shared" si="14"/>
        <v>22</v>
      </c>
      <c r="M56" s="131"/>
    </row>
    <row r="57" spans="1:13" ht="13.5" customHeight="1">
      <c r="A57" s="67">
        <v>5.5</v>
      </c>
      <c r="B57" s="35">
        <f t="shared" si="12"/>
        <v>42</v>
      </c>
      <c r="C57" s="73">
        <f t="shared" si="13"/>
        <v>146.5</v>
      </c>
      <c r="D57" s="43" t="s">
        <v>464</v>
      </c>
      <c r="E57" s="36" t="s">
        <v>465</v>
      </c>
      <c r="F57" s="43"/>
      <c r="G57" s="42">
        <f t="shared" si="7"/>
        <v>0.5716145833333334</v>
      </c>
      <c r="H57" s="42">
        <f t="shared" si="8"/>
        <v>0.5763888888888888</v>
      </c>
      <c r="I57" s="42">
        <f t="shared" si="9"/>
        <v>0.5818452380952381</v>
      </c>
      <c r="J57" s="42">
        <f t="shared" si="10"/>
        <v>0.5881410256410257</v>
      </c>
      <c r="K57" s="42">
        <f t="shared" si="11"/>
        <v>0.5954861111111112</v>
      </c>
      <c r="L57" s="66">
        <f t="shared" si="14"/>
        <v>27.5</v>
      </c>
      <c r="M57" s="131"/>
    </row>
    <row r="58" spans="1:13" ht="13.5" customHeight="1">
      <c r="A58" s="67">
        <v>2</v>
      </c>
      <c r="B58" s="35">
        <f t="shared" si="12"/>
        <v>40</v>
      </c>
      <c r="C58" s="73">
        <f t="shared" si="13"/>
        <v>148.5</v>
      </c>
      <c r="D58" s="43" t="s">
        <v>466</v>
      </c>
      <c r="E58" s="36" t="s">
        <v>467</v>
      </c>
      <c r="F58" s="43"/>
      <c r="G58" s="42">
        <f t="shared" si="7"/>
        <v>0.5768229166666666</v>
      </c>
      <c r="H58" s="42">
        <f t="shared" si="8"/>
        <v>0.5819444444444444</v>
      </c>
      <c r="I58" s="42">
        <f t="shared" si="9"/>
        <v>0.5877976190476191</v>
      </c>
      <c r="J58" s="42">
        <f t="shared" si="10"/>
        <v>0.594551282051282</v>
      </c>
      <c r="K58" s="42">
        <f t="shared" si="11"/>
        <v>0.6024305555555556</v>
      </c>
      <c r="L58" s="66">
        <f t="shared" si="14"/>
        <v>29.5</v>
      </c>
      <c r="M58" s="131"/>
    </row>
    <row r="59" spans="1:13" ht="13.5" customHeight="1">
      <c r="A59" s="67">
        <v>2</v>
      </c>
      <c r="B59" s="35">
        <f t="shared" si="12"/>
        <v>38</v>
      </c>
      <c r="C59" s="73">
        <f t="shared" si="13"/>
        <v>150.5</v>
      </c>
      <c r="D59" s="43" t="s">
        <v>468</v>
      </c>
      <c r="E59" s="36" t="s">
        <v>467</v>
      </c>
      <c r="F59" s="43"/>
      <c r="G59" s="42">
        <f t="shared" si="7"/>
        <v>0.58203125</v>
      </c>
      <c r="H59" s="42">
        <f t="shared" si="8"/>
        <v>0.5875</v>
      </c>
      <c r="I59" s="42">
        <f t="shared" si="9"/>
        <v>0.59375</v>
      </c>
      <c r="J59" s="42">
        <f t="shared" si="10"/>
        <v>0.6009615384615384</v>
      </c>
      <c r="K59" s="42">
        <f t="shared" si="11"/>
        <v>0.609375</v>
      </c>
      <c r="L59" s="66">
        <f t="shared" si="14"/>
        <v>31.5</v>
      </c>
      <c r="M59" s="131"/>
    </row>
    <row r="60" spans="1:13" ht="13.5" customHeight="1">
      <c r="A60" s="67">
        <v>0.5</v>
      </c>
      <c r="B60" s="35">
        <f t="shared" si="12"/>
        <v>37.5</v>
      </c>
      <c r="C60" s="73">
        <f t="shared" si="13"/>
        <v>151</v>
      </c>
      <c r="D60" s="43" t="s">
        <v>469</v>
      </c>
      <c r="E60" s="36" t="s">
        <v>470</v>
      </c>
      <c r="F60" s="43"/>
      <c r="G60" s="42">
        <f t="shared" si="7"/>
        <v>0.5833333333333334</v>
      </c>
      <c r="H60" s="42">
        <f t="shared" si="8"/>
        <v>0.5888888888888889</v>
      </c>
      <c r="I60" s="42">
        <f t="shared" si="9"/>
        <v>0.5952380952380952</v>
      </c>
      <c r="J60" s="42">
        <f t="shared" si="10"/>
        <v>0.6025641025641025</v>
      </c>
      <c r="K60" s="42">
        <f t="shared" si="11"/>
        <v>0.6111111111111112</v>
      </c>
      <c r="L60" s="66">
        <f t="shared" si="14"/>
        <v>32</v>
      </c>
      <c r="M60" s="131"/>
    </row>
    <row r="61" spans="1:13" ht="13.5" customHeight="1">
      <c r="A61" s="67">
        <v>4</v>
      </c>
      <c r="B61" s="35">
        <f t="shared" si="12"/>
        <v>33.5</v>
      </c>
      <c r="C61" s="73">
        <f t="shared" si="13"/>
        <v>155</v>
      </c>
      <c r="D61" s="43" t="s">
        <v>471</v>
      </c>
      <c r="E61" s="36" t="s">
        <v>472</v>
      </c>
      <c r="F61" s="43"/>
      <c r="G61" s="42">
        <f t="shared" si="7"/>
        <v>0.59375</v>
      </c>
      <c r="H61" s="42">
        <f t="shared" si="8"/>
        <v>0.6</v>
      </c>
      <c r="I61" s="42">
        <f t="shared" si="9"/>
        <v>0.6071428571428571</v>
      </c>
      <c r="J61" s="42">
        <f t="shared" si="10"/>
        <v>0.6153846153846154</v>
      </c>
      <c r="K61" s="42">
        <f t="shared" si="11"/>
        <v>0.625</v>
      </c>
      <c r="L61" s="66">
        <f t="shared" si="14"/>
        <v>36</v>
      </c>
      <c r="M61" s="131"/>
    </row>
    <row r="62" spans="1:13" ht="13.5" customHeight="1">
      <c r="A62" s="67">
        <v>1</v>
      </c>
      <c r="B62" s="35">
        <f t="shared" si="12"/>
        <v>32.5</v>
      </c>
      <c r="C62" s="73">
        <f t="shared" si="13"/>
        <v>156</v>
      </c>
      <c r="D62" s="43" t="s">
        <v>473</v>
      </c>
      <c r="E62" s="36" t="s">
        <v>196</v>
      </c>
      <c r="F62" s="43"/>
      <c r="G62" s="42">
        <f t="shared" si="7"/>
        <v>0.5963541666666666</v>
      </c>
      <c r="H62" s="42">
        <f t="shared" si="8"/>
        <v>0.6027777777777777</v>
      </c>
      <c r="I62" s="42">
        <f t="shared" si="9"/>
        <v>0.6101190476190477</v>
      </c>
      <c r="J62" s="42">
        <f t="shared" si="10"/>
        <v>0.6185897435897436</v>
      </c>
      <c r="K62" s="42">
        <f t="shared" si="11"/>
        <v>0.6284722222222222</v>
      </c>
      <c r="L62" s="66">
        <f t="shared" si="14"/>
        <v>37</v>
      </c>
      <c r="M62" s="131"/>
    </row>
    <row r="63" spans="1:13" ht="13.5" customHeight="1">
      <c r="A63" s="67">
        <v>4.5</v>
      </c>
      <c r="B63" s="35">
        <f t="shared" si="12"/>
        <v>28</v>
      </c>
      <c r="C63" s="73">
        <f t="shared" si="13"/>
        <v>160.5</v>
      </c>
      <c r="D63" s="43" t="s">
        <v>474</v>
      </c>
      <c r="E63" s="36" t="s">
        <v>475</v>
      </c>
      <c r="F63" s="43"/>
      <c r="G63" s="42">
        <f t="shared" si="7"/>
        <v>0.6080729166666666</v>
      </c>
      <c r="H63" s="42">
        <f t="shared" si="8"/>
        <v>0.6152777777777778</v>
      </c>
      <c r="I63" s="42">
        <f t="shared" si="9"/>
        <v>0.6235119047619048</v>
      </c>
      <c r="J63" s="42">
        <f t="shared" si="10"/>
        <v>0.6330128205128205</v>
      </c>
      <c r="K63" s="42">
        <f t="shared" si="11"/>
        <v>0.6440972222222222</v>
      </c>
      <c r="L63" s="66">
        <f t="shared" si="14"/>
        <v>41.5</v>
      </c>
      <c r="M63" s="131"/>
    </row>
    <row r="64" spans="1:13" ht="13.5" customHeight="1">
      <c r="A64" s="67">
        <v>4</v>
      </c>
      <c r="B64" s="35">
        <f t="shared" si="12"/>
        <v>24</v>
      </c>
      <c r="C64" s="73">
        <f t="shared" si="13"/>
        <v>164.5</v>
      </c>
      <c r="D64" s="43" t="s">
        <v>476</v>
      </c>
      <c r="E64" s="36" t="s">
        <v>475</v>
      </c>
      <c r="F64" s="43"/>
      <c r="G64" s="42">
        <f t="shared" si="7"/>
        <v>0.6184895833333334</v>
      </c>
      <c r="H64" s="42">
        <f t="shared" si="8"/>
        <v>0.6263888888888889</v>
      </c>
      <c r="I64" s="42">
        <f t="shared" si="9"/>
        <v>0.6354166666666666</v>
      </c>
      <c r="J64" s="42">
        <f t="shared" si="10"/>
        <v>0.6458333333333333</v>
      </c>
      <c r="K64" s="42">
        <f t="shared" si="11"/>
        <v>0.6579861111111112</v>
      </c>
      <c r="L64" s="66">
        <f t="shared" si="14"/>
        <v>45.5</v>
      </c>
      <c r="M64" s="131"/>
    </row>
    <row r="65" spans="1:13" s="52" customFormat="1" ht="13.5" customHeight="1">
      <c r="A65" s="67">
        <v>7.5</v>
      </c>
      <c r="B65" s="35">
        <f t="shared" si="12"/>
        <v>16.5</v>
      </c>
      <c r="C65" s="73">
        <f t="shared" si="13"/>
        <v>172</v>
      </c>
      <c r="D65" s="101" t="s">
        <v>477</v>
      </c>
      <c r="E65" s="49" t="s">
        <v>478</v>
      </c>
      <c r="F65" s="49">
        <v>269</v>
      </c>
      <c r="G65" s="42">
        <f t="shared" si="7"/>
        <v>0.6380208333333333</v>
      </c>
      <c r="H65" s="42">
        <f t="shared" si="8"/>
        <v>0.6472222222222221</v>
      </c>
      <c r="I65" s="42">
        <f t="shared" si="9"/>
        <v>0.6577380952380952</v>
      </c>
      <c r="J65" s="42">
        <f t="shared" si="10"/>
        <v>0.6698717948717949</v>
      </c>
      <c r="K65" s="42">
        <f t="shared" si="11"/>
        <v>0.6840277777777778</v>
      </c>
      <c r="L65" s="66">
        <f t="shared" si="14"/>
        <v>53</v>
      </c>
      <c r="M65" s="138"/>
    </row>
    <row r="66" spans="1:13" ht="13.5" customHeight="1">
      <c r="A66" s="67">
        <v>1</v>
      </c>
      <c r="B66" s="35">
        <f t="shared" si="12"/>
        <v>15.5</v>
      </c>
      <c r="C66" s="73">
        <f t="shared" si="13"/>
        <v>173</v>
      </c>
      <c r="D66" s="43" t="s">
        <v>479</v>
      </c>
      <c r="E66" s="36" t="s">
        <v>475</v>
      </c>
      <c r="F66" s="43"/>
      <c r="G66" s="42">
        <f t="shared" si="7"/>
        <v>0.640625</v>
      </c>
      <c r="H66" s="42">
        <f t="shared" si="8"/>
        <v>0.65</v>
      </c>
      <c r="I66" s="42">
        <f t="shared" si="9"/>
        <v>0.6607142857142857</v>
      </c>
      <c r="J66" s="42">
        <f t="shared" si="10"/>
        <v>0.6730769230769231</v>
      </c>
      <c r="K66" s="42">
        <f t="shared" si="11"/>
        <v>0.6875</v>
      </c>
      <c r="L66" s="66">
        <f t="shared" si="14"/>
        <v>54</v>
      </c>
      <c r="M66" s="131"/>
    </row>
    <row r="67" spans="1:13" ht="13.5" customHeight="1">
      <c r="A67" s="67">
        <v>5</v>
      </c>
      <c r="B67" s="35">
        <f t="shared" si="12"/>
        <v>10.5</v>
      </c>
      <c r="C67" s="73">
        <f t="shared" si="13"/>
        <v>178</v>
      </c>
      <c r="D67" s="43" t="s">
        <v>480</v>
      </c>
      <c r="E67" s="36" t="s">
        <v>475</v>
      </c>
      <c r="F67" s="43"/>
      <c r="G67" s="42">
        <f t="shared" si="7"/>
        <v>0.6536458333333333</v>
      </c>
      <c r="H67" s="42">
        <f t="shared" si="8"/>
        <v>0.6638888888888889</v>
      </c>
      <c r="I67" s="42">
        <f t="shared" si="9"/>
        <v>0.6755952380952381</v>
      </c>
      <c r="J67" s="42">
        <f t="shared" si="10"/>
        <v>0.6891025641025641</v>
      </c>
      <c r="K67" s="42">
        <f t="shared" si="11"/>
        <v>0.7048611111111112</v>
      </c>
      <c r="L67" s="66">
        <f t="shared" si="14"/>
        <v>59</v>
      </c>
      <c r="M67" s="131"/>
    </row>
    <row r="68" spans="1:13" ht="13.5" customHeight="1">
      <c r="A68" s="67">
        <v>1</v>
      </c>
      <c r="B68" s="35">
        <f t="shared" si="12"/>
        <v>9.5</v>
      </c>
      <c r="C68" s="73">
        <f t="shared" si="13"/>
        <v>179</v>
      </c>
      <c r="D68" s="41" t="s">
        <v>481</v>
      </c>
      <c r="E68" s="36" t="s">
        <v>164</v>
      </c>
      <c r="F68" s="43"/>
      <c r="G68" s="42">
        <f t="shared" si="7"/>
        <v>0.65625</v>
      </c>
      <c r="H68" s="42">
        <f t="shared" si="8"/>
        <v>0.6666666666666666</v>
      </c>
      <c r="I68" s="42">
        <f t="shared" si="9"/>
        <v>0.6785714285714286</v>
      </c>
      <c r="J68" s="42">
        <f t="shared" si="10"/>
        <v>0.6923076923076923</v>
      </c>
      <c r="K68" s="42">
        <f t="shared" si="11"/>
        <v>0.7083333333333333</v>
      </c>
      <c r="L68" s="66">
        <f t="shared" si="14"/>
        <v>60</v>
      </c>
      <c r="M68" s="131"/>
    </row>
    <row r="69" spans="1:13" ht="13.5" customHeight="1">
      <c r="A69" s="67">
        <v>3</v>
      </c>
      <c r="B69" s="35">
        <f t="shared" si="12"/>
        <v>6.5</v>
      </c>
      <c r="C69" s="73">
        <f aca="true" t="shared" si="15" ref="C69:C80">C68+A69</f>
        <v>182</v>
      </c>
      <c r="D69" s="43" t="s">
        <v>482</v>
      </c>
      <c r="E69" s="36" t="s">
        <v>483</v>
      </c>
      <c r="F69" s="43"/>
      <c r="G69" s="42">
        <f t="shared" si="7"/>
        <v>0.6640625</v>
      </c>
      <c r="H69" s="42">
        <f t="shared" si="8"/>
        <v>0.675</v>
      </c>
      <c r="I69" s="42">
        <f t="shared" si="9"/>
        <v>0.6875</v>
      </c>
      <c r="J69" s="42">
        <f t="shared" si="10"/>
        <v>0.7019230769230769</v>
      </c>
      <c r="K69" s="42">
        <f t="shared" si="11"/>
        <v>0.71875</v>
      </c>
      <c r="L69" s="66">
        <f t="shared" si="14"/>
        <v>63</v>
      </c>
      <c r="M69" s="131"/>
    </row>
    <row r="70" spans="1:13" ht="13.5" customHeight="1">
      <c r="A70" s="67">
        <v>1</v>
      </c>
      <c r="B70" s="35">
        <f t="shared" si="12"/>
        <v>5.5</v>
      </c>
      <c r="C70" s="73">
        <f t="shared" si="15"/>
        <v>183</v>
      </c>
      <c r="D70" s="44" t="s">
        <v>484</v>
      </c>
      <c r="E70" s="36" t="s">
        <v>164</v>
      </c>
      <c r="F70" s="43"/>
      <c r="G70" s="42">
        <f t="shared" si="7"/>
        <v>0.6666666666666666</v>
      </c>
      <c r="H70" s="42">
        <f t="shared" si="8"/>
        <v>0.6777777777777778</v>
      </c>
      <c r="I70" s="42">
        <f t="shared" si="9"/>
        <v>0.6904761904761905</v>
      </c>
      <c r="J70" s="42">
        <f t="shared" si="10"/>
        <v>0.7051282051282051</v>
      </c>
      <c r="K70" s="42">
        <f t="shared" si="11"/>
        <v>0.7222222222222222</v>
      </c>
      <c r="L70" s="66">
        <f t="shared" si="14"/>
        <v>64</v>
      </c>
      <c r="M70" s="131"/>
    </row>
    <row r="71" spans="1:13" ht="12.75" customHeight="1" hidden="1">
      <c r="A71" s="67"/>
      <c r="B71" s="35">
        <f t="shared" si="12"/>
        <v>5.5</v>
      </c>
      <c r="C71" s="73">
        <f t="shared" si="15"/>
        <v>183</v>
      </c>
      <c r="D71" s="43"/>
      <c r="E71" s="36"/>
      <c r="F71" s="43"/>
      <c r="G71" s="42">
        <f t="shared" si="7"/>
        <v>0.6666666666666666</v>
      </c>
      <c r="H71" s="42">
        <f t="shared" si="8"/>
        <v>0.6777777777777778</v>
      </c>
      <c r="I71" s="42">
        <f t="shared" si="9"/>
        <v>0.6904761904761905</v>
      </c>
      <c r="J71" s="42">
        <f t="shared" si="10"/>
        <v>0.7051282051282051</v>
      </c>
      <c r="K71" s="42">
        <f t="shared" si="11"/>
        <v>0.7222222222222222</v>
      </c>
      <c r="L71" s="66">
        <f t="shared" si="14"/>
        <v>64</v>
      </c>
      <c r="M71" s="131"/>
    </row>
    <row r="72" spans="1:13" ht="12.75" customHeight="1" hidden="1">
      <c r="A72" s="67"/>
      <c r="B72" s="35">
        <f t="shared" si="12"/>
        <v>5.5</v>
      </c>
      <c r="C72" s="73">
        <f t="shared" si="15"/>
        <v>183</v>
      </c>
      <c r="D72" s="41"/>
      <c r="E72" s="36"/>
      <c r="F72" s="43"/>
      <c r="G72" s="42">
        <f t="shared" si="7"/>
        <v>0.6666666666666666</v>
      </c>
      <c r="H72" s="42">
        <f t="shared" si="8"/>
        <v>0.6777777777777778</v>
      </c>
      <c r="I72" s="42">
        <f t="shared" si="9"/>
        <v>0.6904761904761905</v>
      </c>
      <c r="J72" s="42">
        <f t="shared" si="10"/>
        <v>0.7051282051282051</v>
      </c>
      <c r="K72" s="42">
        <f t="shared" si="11"/>
        <v>0.7222222222222222</v>
      </c>
      <c r="L72" s="66">
        <f t="shared" si="14"/>
        <v>64</v>
      </c>
      <c r="M72" s="131"/>
    </row>
    <row r="73" spans="1:13" ht="12.75" customHeight="1" hidden="1">
      <c r="A73" s="67"/>
      <c r="B73" s="35">
        <f t="shared" si="12"/>
        <v>5.5</v>
      </c>
      <c r="C73" s="73">
        <f t="shared" si="15"/>
        <v>183</v>
      </c>
      <c r="D73" s="43"/>
      <c r="E73" s="36"/>
      <c r="F73" s="43"/>
      <c r="G73" s="42">
        <f t="shared" si="7"/>
        <v>0.6666666666666666</v>
      </c>
      <c r="H73" s="42">
        <f t="shared" si="8"/>
        <v>0.6777777777777778</v>
      </c>
      <c r="I73" s="42">
        <f t="shared" si="9"/>
        <v>0.6904761904761905</v>
      </c>
      <c r="J73" s="42">
        <f t="shared" si="10"/>
        <v>0.7051282051282051</v>
      </c>
      <c r="K73" s="42">
        <f t="shared" si="11"/>
        <v>0.7222222222222222</v>
      </c>
      <c r="L73" s="66">
        <f t="shared" si="14"/>
        <v>64</v>
      </c>
      <c r="M73" s="140"/>
    </row>
    <row r="74" spans="1:13" ht="12.75" customHeight="1" hidden="1">
      <c r="A74" s="67"/>
      <c r="B74" s="35">
        <f>$H$5-C74</f>
        <v>5.5</v>
      </c>
      <c r="C74" s="73">
        <f>C73+A74</f>
        <v>183</v>
      </c>
      <c r="D74" s="43"/>
      <c r="E74" s="36"/>
      <c r="F74" s="43"/>
      <c r="G74" s="42">
        <f aca="true" t="shared" si="16" ref="G74:G80">SUM($G$52+$O$3*L74)</f>
        <v>0.6666666666666666</v>
      </c>
      <c r="H74" s="42">
        <f aca="true" t="shared" si="17" ref="H74:H80">SUM($H$52+$P$3*L74)</f>
        <v>0.6777777777777778</v>
      </c>
      <c r="I74" s="42">
        <f aca="true" t="shared" si="18" ref="I74:I80">SUM($I$52+$Q$3*L74)</f>
        <v>0.6904761904761905</v>
      </c>
      <c r="J74" s="42">
        <f aca="true" t="shared" si="19" ref="J74:J80">SUM($J$52+$R$3*L74)</f>
        <v>0.7051282051282051</v>
      </c>
      <c r="K74" s="42">
        <f aca="true" t="shared" si="20" ref="K74:K80">SUM($K$52+$S$3*L74)</f>
        <v>0.7222222222222222</v>
      </c>
      <c r="L74" s="66">
        <f>L73+A74</f>
        <v>64</v>
      </c>
      <c r="M74" s="140"/>
    </row>
    <row r="75" spans="1:13" ht="12.75" customHeight="1" hidden="1">
      <c r="A75" s="67"/>
      <c r="B75" s="35">
        <f>$H$5-C75</f>
        <v>5.5</v>
      </c>
      <c r="C75" s="73">
        <f>C74+A75</f>
        <v>183</v>
      </c>
      <c r="D75" s="43"/>
      <c r="E75" s="36"/>
      <c r="F75" s="43"/>
      <c r="G75" s="42">
        <f t="shared" si="16"/>
        <v>0.6666666666666666</v>
      </c>
      <c r="H75" s="42">
        <f t="shared" si="17"/>
        <v>0.6777777777777778</v>
      </c>
      <c r="I75" s="42">
        <f t="shared" si="18"/>
        <v>0.6904761904761905</v>
      </c>
      <c r="J75" s="42">
        <f t="shared" si="19"/>
        <v>0.7051282051282051</v>
      </c>
      <c r="K75" s="42">
        <f t="shared" si="20"/>
        <v>0.7222222222222222</v>
      </c>
      <c r="L75" s="66">
        <f>L74+A75</f>
        <v>64</v>
      </c>
      <c r="M75" s="140"/>
    </row>
    <row r="76" spans="1:13" ht="12.75" customHeight="1" hidden="1">
      <c r="A76" s="67"/>
      <c r="B76" s="35">
        <f t="shared" si="12"/>
        <v>5.5</v>
      </c>
      <c r="C76" s="73">
        <f t="shared" si="15"/>
        <v>183</v>
      </c>
      <c r="D76" s="28"/>
      <c r="E76" s="36"/>
      <c r="F76" s="29"/>
      <c r="G76" s="42">
        <f t="shared" si="16"/>
        <v>0.6666666666666666</v>
      </c>
      <c r="H76" s="42">
        <f t="shared" si="17"/>
        <v>0.6777777777777778</v>
      </c>
      <c r="I76" s="42">
        <f t="shared" si="18"/>
        <v>0.6904761904761905</v>
      </c>
      <c r="J76" s="42">
        <f t="shared" si="19"/>
        <v>0.7051282051282051</v>
      </c>
      <c r="K76" s="42">
        <f t="shared" si="20"/>
        <v>0.7222222222222222</v>
      </c>
      <c r="L76" s="66">
        <f t="shared" si="14"/>
        <v>64</v>
      </c>
      <c r="M76" s="140"/>
    </row>
    <row r="77" spans="1:13" ht="12.75" customHeight="1" hidden="1">
      <c r="A77" s="67"/>
      <c r="B77" s="35">
        <f t="shared" si="12"/>
        <v>5.5</v>
      </c>
      <c r="C77" s="73">
        <f t="shared" si="15"/>
        <v>183</v>
      </c>
      <c r="D77" s="28"/>
      <c r="E77" s="36"/>
      <c r="F77" s="29"/>
      <c r="G77" s="42">
        <f t="shared" si="16"/>
        <v>0.6666666666666666</v>
      </c>
      <c r="H77" s="42">
        <f t="shared" si="17"/>
        <v>0.6777777777777778</v>
      </c>
      <c r="I77" s="42">
        <f t="shared" si="18"/>
        <v>0.6904761904761905</v>
      </c>
      <c r="J77" s="42">
        <f t="shared" si="19"/>
        <v>0.7051282051282051</v>
      </c>
      <c r="K77" s="42">
        <f t="shared" si="20"/>
        <v>0.7222222222222222</v>
      </c>
      <c r="L77" s="66">
        <f t="shared" si="14"/>
        <v>64</v>
      </c>
      <c r="M77" s="140"/>
    </row>
    <row r="78" spans="1:13" ht="12.75" customHeight="1" hidden="1">
      <c r="A78" s="46"/>
      <c r="B78" s="35">
        <f t="shared" si="12"/>
        <v>5.5</v>
      </c>
      <c r="C78" s="73">
        <f t="shared" si="15"/>
        <v>183</v>
      </c>
      <c r="D78" s="54"/>
      <c r="E78" s="45"/>
      <c r="F78" s="45"/>
      <c r="G78" s="42">
        <f t="shared" si="16"/>
        <v>0.6666666666666666</v>
      </c>
      <c r="H78" s="42">
        <f t="shared" si="17"/>
        <v>0.6777777777777778</v>
      </c>
      <c r="I78" s="42">
        <f t="shared" si="18"/>
        <v>0.6904761904761905</v>
      </c>
      <c r="J78" s="42">
        <f t="shared" si="19"/>
        <v>0.7051282051282051</v>
      </c>
      <c r="K78" s="42">
        <f t="shared" si="20"/>
        <v>0.7222222222222222</v>
      </c>
      <c r="L78" s="66">
        <f t="shared" si="14"/>
        <v>64</v>
      </c>
      <c r="M78" s="140"/>
    </row>
    <row r="79" spans="1:13" ht="12.75" customHeight="1" hidden="1">
      <c r="A79" s="46"/>
      <c r="B79" s="35">
        <f t="shared" si="12"/>
        <v>5.5</v>
      </c>
      <c r="C79" s="73">
        <f t="shared" si="15"/>
        <v>183</v>
      </c>
      <c r="D79" s="54"/>
      <c r="E79" s="45"/>
      <c r="F79" s="45"/>
      <c r="G79" s="42">
        <f t="shared" si="16"/>
        <v>0.6666666666666666</v>
      </c>
      <c r="H79" s="42">
        <f t="shared" si="17"/>
        <v>0.6777777777777778</v>
      </c>
      <c r="I79" s="42">
        <f t="shared" si="18"/>
        <v>0.6904761904761905</v>
      </c>
      <c r="J79" s="42">
        <f t="shared" si="19"/>
        <v>0.7051282051282051</v>
      </c>
      <c r="K79" s="42">
        <f t="shared" si="20"/>
        <v>0.7222222222222222</v>
      </c>
      <c r="L79" s="66">
        <f t="shared" si="14"/>
        <v>64</v>
      </c>
      <c r="M79" s="140"/>
    </row>
    <row r="80" spans="1:13" ht="13.5" customHeight="1">
      <c r="A80" s="67">
        <v>5.5</v>
      </c>
      <c r="B80" s="35">
        <f t="shared" si="12"/>
        <v>0</v>
      </c>
      <c r="C80" s="73">
        <f t="shared" si="15"/>
        <v>188.5</v>
      </c>
      <c r="D80" s="78" t="s">
        <v>485</v>
      </c>
      <c r="E80" s="36"/>
      <c r="F80" s="36">
        <v>145</v>
      </c>
      <c r="G80" s="42">
        <f t="shared" si="16"/>
        <v>0.6809895833333333</v>
      </c>
      <c r="H80" s="42">
        <f t="shared" si="17"/>
        <v>0.6930555555555555</v>
      </c>
      <c r="I80" s="42">
        <f t="shared" si="18"/>
        <v>0.7068452380952381</v>
      </c>
      <c r="J80" s="42">
        <f t="shared" si="19"/>
        <v>0.7227564102564102</v>
      </c>
      <c r="K80" s="42">
        <f t="shared" si="20"/>
        <v>0.7413194444444444</v>
      </c>
      <c r="L80" s="66">
        <f t="shared" si="14"/>
        <v>69.5</v>
      </c>
      <c r="M80" s="140"/>
    </row>
    <row r="81" spans="1:13" ht="13.5" customHeight="1">
      <c r="A81" s="143"/>
      <c r="B81" s="144"/>
      <c r="C81" s="144"/>
      <c r="D81" s="140"/>
      <c r="E81" s="130"/>
      <c r="F81" s="144"/>
      <c r="G81" s="144"/>
      <c r="H81" s="144"/>
      <c r="I81" s="144"/>
      <c r="J81" s="144"/>
      <c r="K81" s="145"/>
      <c r="L81" s="140"/>
      <c r="M81" s="140"/>
    </row>
    <row r="82" spans="1:13" ht="13.5" customHeight="1">
      <c r="A82" s="143"/>
      <c r="B82" s="144"/>
      <c r="C82" s="144"/>
      <c r="D82" s="140"/>
      <c r="E82" s="144"/>
      <c r="F82" s="144"/>
      <c r="G82" s="144"/>
      <c r="H82" s="144"/>
      <c r="I82" s="144"/>
      <c r="J82" s="144"/>
      <c r="K82" s="145"/>
      <c r="L82" s="140"/>
      <c r="M82" s="140"/>
    </row>
    <row r="83" spans="1:13" ht="13.5" customHeight="1">
      <c r="A83" s="143"/>
      <c r="B83" s="144"/>
      <c r="C83" s="144"/>
      <c r="D83" s="140"/>
      <c r="E83" s="144"/>
      <c r="F83" s="144"/>
      <c r="G83" s="144"/>
      <c r="H83" s="144"/>
      <c r="I83" s="144"/>
      <c r="J83" s="144"/>
      <c r="K83" s="145"/>
      <c r="L83" s="140"/>
      <c r="M83" s="140"/>
    </row>
    <row r="84" spans="1:13" ht="13.5" customHeight="1">
      <c r="A84" s="143"/>
      <c r="B84" s="144"/>
      <c r="C84" s="144"/>
      <c r="D84" s="140"/>
      <c r="E84" s="144"/>
      <c r="F84" s="144"/>
      <c r="G84" s="144"/>
      <c r="H84" s="144"/>
      <c r="I84" s="144"/>
      <c r="J84" s="144"/>
      <c r="K84" s="145"/>
      <c r="L84" s="140"/>
      <c r="M84" s="140"/>
    </row>
    <row r="85" spans="1:13" ht="13.5" customHeight="1">
      <c r="A85" s="143"/>
      <c r="B85" s="144"/>
      <c r="C85" s="144"/>
      <c r="D85" s="140"/>
      <c r="E85" s="144"/>
      <c r="F85" s="144"/>
      <c r="G85" s="144"/>
      <c r="H85" s="144"/>
      <c r="I85" s="144"/>
      <c r="J85" s="144"/>
      <c r="K85" s="145"/>
      <c r="L85" s="140"/>
      <c r="M85" s="140"/>
    </row>
    <row r="86" spans="1:13" ht="13.5" customHeight="1">
      <c r="A86" s="143"/>
      <c r="B86" s="144"/>
      <c r="C86" s="144"/>
      <c r="D86" s="140"/>
      <c r="E86" s="144"/>
      <c r="F86" s="144"/>
      <c r="G86" s="144"/>
      <c r="H86" s="144"/>
      <c r="I86" s="144"/>
      <c r="J86" s="144"/>
      <c r="K86" s="145"/>
      <c r="L86" s="140"/>
      <c r="M86" s="14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5" r:id="rId2"/>
  <headerFooter alignWithMargins="0">
    <oddFooter>&amp;L&amp;F   &amp;D  &amp;T&amp;C&amp;"Arial,Gras"&amp;12Itinéraire provisoire&amp;R&amp;8Les communes en lettres majuscules sont des 
chefs-lieux de cantons, sous-préfectures ou préfectures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6">
      <selection activeCell="D52" sqref="D52"/>
    </sheetView>
  </sheetViews>
  <sheetFormatPr defaultColWidth="8.57421875" defaultRowHeight="13.5" customHeight="1"/>
  <cols>
    <col min="1" max="1" width="6.7109375" style="146" customWidth="1"/>
    <col min="2" max="3" width="8.7109375" style="144" customWidth="1"/>
    <col min="4" max="4" width="31.7109375" style="140" customWidth="1"/>
    <col min="5" max="10" width="7.7109375" style="144" customWidth="1"/>
    <col min="11" max="11" width="7.7109375" style="145" customWidth="1"/>
    <col min="12" max="12" width="8.57421875" style="144" customWidth="1"/>
    <col min="13" max="14" width="8.57421875" style="140" customWidth="1"/>
    <col min="15" max="19" width="9.421875" style="140" customWidth="1"/>
    <col min="20" max="16384" width="8.57421875" style="140" customWidth="1"/>
  </cols>
  <sheetData>
    <row r="1" spans="1:19" ht="13.5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 t="s">
        <v>1</v>
      </c>
      <c r="M1" s="333"/>
      <c r="N1" s="148">
        <v>0.041666666666666664</v>
      </c>
      <c r="O1" s="149">
        <v>16</v>
      </c>
      <c r="P1" s="149">
        <v>15</v>
      </c>
      <c r="Q1" s="149">
        <v>14</v>
      </c>
      <c r="R1" s="149">
        <v>13</v>
      </c>
      <c r="S1" s="150">
        <v>12</v>
      </c>
    </row>
    <row r="2" spans="1:19" ht="13.5" customHeight="1">
      <c r="A2" s="333" t="s">
        <v>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130"/>
      <c r="M2" s="130"/>
      <c r="N2" s="151"/>
      <c r="O2" s="151"/>
      <c r="P2" s="147"/>
      <c r="Q2" s="147"/>
      <c r="R2" s="147"/>
      <c r="S2" s="152"/>
    </row>
    <row r="3" spans="1:19" ht="13.5" customHeight="1">
      <c r="A3" s="334">
        <v>41112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130" t="s">
        <v>3</v>
      </c>
      <c r="M3" s="130">
        <v>1</v>
      </c>
      <c r="N3" s="151" t="s">
        <v>4</v>
      </c>
      <c r="O3" s="153">
        <f>($N$1/O1)</f>
        <v>0.0026041666666666665</v>
      </c>
      <c r="P3" s="153">
        <f>($N$1/P1)</f>
        <v>0.0027777777777777775</v>
      </c>
      <c r="Q3" s="153">
        <f>($N$1/Q1)</f>
        <v>0.002976190476190476</v>
      </c>
      <c r="R3" s="153">
        <f>($N$1/R1)</f>
        <v>0.003205128205128205</v>
      </c>
      <c r="S3" s="154">
        <f>($N$1/S1)</f>
        <v>0.003472222222222222</v>
      </c>
    </row>
    <row r="4" spans="1:12" ht="13.5" customHeight="1">
      <c r="A4" s="332" t="s">
        <v>486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130"/>
    </row>
    <row r="5" spans="1:14" ht="13.5" customHeight="1">
      <c r="A5" s="155"/>
      <c r="B5" s="130"/>
      <c r="C5" s="156"/>
      <c r="D5" s="335" t="s">
        <v>487</v>
      </c>
      <c r="E5" s="335"/>
      <c r="F5" s="335"/>
      <c r="G5" s="335"/>
      <c r="H5" s="155">
        <v>194</v>
      </c>
      <c r="I5" s="130" t="s">
        <v>7</v>
      </c>
      <c r="J5" s="130"/>
      <c r="K5" s="157"/>
      <c r="L5" s="158">
        <v>0.125</v>
      </c>
      <c r="M5" s="126">
        <v>0.125</v>
      </c>
      <c r="N5" s="140" t="s">
        <v>8</v>
      </c>
    </row>
    <row r="6" spans="1:14" ht="13.5" customHeight="1">
      <c r="A6" s="159"/>
      <c r="B6" s="122" t="s">
        <v>7</v>
      </c>
      <c r="C6" s="123"/>
      <c r="D6" s="124" t="s">
        <v>9</v>
      </c>
      <c r="E6" s="125" t="s">
        <v>10</v>
      </c>
      <c r="F6" s="125" t="s">
        <v>11</v>
      </c>
      <c r="G6" s="331" t="s">
        <v>12</v>
      </c>
      <c r="H6" s="331"/>
      <c r="I6" s="331"/>
      <c r="J6" s="331"/>
      <c r="K6" s="331"/>
      <c r="L6" s="158">
        <v>0.4791666666666667</v>
      </c>
      <c r="M6" s="126">
        <v>0.4791666666666667</v>
      </c>
      <c r="N6" s="160" t="s">
        <v>13</v>
      </c>
    </row>
    <row r="7" spans="1:13" ht="13.5" customHeight="1">
      <c r="A7" s="161"/>
      <c r="B7" s="128" t="s">
        <v>14</v>
      </c>
      <c r="C7" s="128" t="s">
        <v>15</v>
      </c>
      <c r="D7" s="54"/>
      <c r="E7" s="88" t="s">
        <v>16</v>
      </c>
      <c r="F7" s="88"/>
      <c r="G7" s="88" t="s">
        <v>17</v>
      </c>
      <c r="H7" s="88" t="s">
        <v>18</v>
      </c>
      <c r="I7" s="88" t="s">
        <v>19</v>
      </c>
      <c r="J7" s="88" t="s">
        <v>20</v>
      </c>
      <c r="K7" s="88" t="s">
        <v>21</v>
      </c>
      <c r="L7" s="130"/>
      <c r="M7" s="131"/>
    </row>
    <row r="8" spans="1:12" s="165" customFormat="1" ht="13.5" customHeight="1">
      <c r="A8" s="30"/>
      <c r="B8" s="162"/>
      <c r="C8" s="162"/>
      <c r="D8" s="32" t="s">
        <v>481</v>
      </c>
      <c r="E8" s="31"/>
      <c r="F8" s="31"/>
      <c r="G8" s="163"/>
      <c r="H8" s="163"/>
      <c r="I8" s="163"/>
      <c r="J8" s="163"/>
      <c r="K8" s="163"/>
      <c r="L8" s="164"/>
    </row>
    <row r="9" spans="1:12" s="165" customFormat="1" ht="13.5" customHeight="1">
      <c r="A9" s="35">
        <v>0</v>
      </c>
      <c r="B9" s="73">
        <f>H5</f>
        <v>194</v>
      </c>
      <c r="C9" s="73">
        <v>0</v>
      </c>
      <c r="D9" s="37" t="s">
        <v>485</v>
      </c>
      <c r="E9" s="36" t="s">
        <v>488</v>
      </c>
      <c r="F9" s="36">
        <v>145</v>
      </c>
      <c r="G9" s="64">
        <f>$L$5</f>
        <v>0.125</v>
      </c>
      <c r="H9" s="64">
        <f>$L$5</f>
        <v>0.125</v>
      </c>
      <c r="I9" s="64">
        <f>$L$5</f>
        <v>0.125</v>
      </c>
      <c r="J9" s="64">
        <f>$M$5</f>
        <v>0.125</v>
      </c>
      <c r="K9" s="64">
        <f>$M$5</f>
        <v>0.125</v>
      </c>
      <c r="L9" s="164"/>
    </row>
    <row r="10" spans="1:12" s="165" customFormat="1" ht="13.5" customHeight="1">
      <c r="A10" s="35">
        <v>8</v>
      </c>
      <c r="B10" s="166">
        <f>B9-A10</f>
        <v>186</v>
      </c>
      <c r="C10" s="73">
        <f>C9+A10</f>
        <v>8</v>
      </c>
      <c r="D10" s="43" t="s">
        <v>489</v>
      </c>
      <c r="E10" s="36" t="s">
        <v>490</v>
      </c>
      <c r="F10" s="36">
        <v>227</v>
      </c>
      <c r="G10" s="135">
        <f>SUM($G$9+$O$3*C10)</f>
        <v>0.14583333333333334</v>
      </c>
      <c r="H10" s="135">
        <f>SUM($H$9+$P$3*C10)</f>
        <v>0.14722222222222223</v>
      </c>
      <c r="I10" s="135">
        <f>SUM($I$9+$Q$3*C10)</f>
        <v>0.1488095238095238</v>
      </c>
      <c r="J10" s="135">
        <f>SUM($J$9+$R$3*C10)</f>
        <v>0.15064102564102563</v>
      </c>
      <c r="K10" s="135">
        <f>SUM($K$9+$S$3*C10)</f>
        <v>0.1527777777777778</v>
      </c>
      <c r="L10" s="164"/>
    </row>
    <row r="11" spans="1:12" s="165" customFormat="1" ht="13.5" customHeight="1">
      <c r="A11" s="35">
        <v>5</v>
      </c>
      <c r="B11" s="166">
        <f aca="true" t="shared" si="0" ref="B11:B50">B10-A11</f>
        <v>181</v>
      </c>
      <c r="C11" s="73">
        <f aca="true" t="shared" si="1" ref="C11:C50">C10+A11</f>
        <v>13</v>
      </c>
      <c r="D11" s="43" t="s">
        <v>491</v>
      </c>
      <c r="E11" s="36" t="s">
        <v>490</v>
      </c>
      <c r="F11" s="36"/>
      <c r="G11" s="135">
        <f aca="true" t="shared" si="2" ref="G11:G50">SUM($G$9+$O$3*C11)</f>
        <v>0.15885416666666666</v>
      </c>
      <c r="H11" s="135">
        <f aca="true" t="shared" si="3" ref="H11:H50">SUM($H$9+$P$3*C11)</f>
        <v>0.1611111111111111</v>
      </c>
      <c r="I11" s="135">
        <f aca="true" t="shared" si="4" ref="I11:I50">SUM($I$9+$Q$3*C11)</f>
        <v>0.1636904761904762</v>
      </c>
      <c r="J11" s="135">
        <f aca="true" t="shared" si="5" ref="J11:J50">SUM($J$9+$R$3*C11)</f>
        <v>0.16666666666666666</v>
      </c>
      <c r="K11" s="135">
        <f aca="true" t="shared" si="6" ref="K11:K50">SUM($K$9+$S$3*C11)</f>
        <v>0.1701388888888889</v>
      </c>
      <c r="L11" s="164"/>
    </row>
    <row r="12" spans="1:12" s="165" customFormat="1" ht="13.5" customHeight="1">
      <c r="A12" s="35">
        <v>2</v>
      </c>
      <c r="B12" s="166">
        <f t="shared" si="0"/>
        <v>179</v>
      </c>
      <c r="C12" s="73">
        <f t="shared" si="1"/>
        <v>15</v>
      </c>
      <c r="D12" s="41" t="s">
        <v>420</v>
      </c>
      <c r="E12" s="36" t="s">
        <v>492</v>
      </c>
      <c r="F12" s="36">
        <v>231</v>
      </c>
      <c r="G12" s="135">
        <f t="shared" si="2"/>
        <v>0.1640625</v>
      </c>
      <c r="H12" s="135">
        <f t="shared" si="3"/>
        <v>0.16666666666666666</v>
      </c>
      <c r="I12" s="135">
        <f t="shared" si="4"/>
        <v>0.16964285714285715</v>
      </c>
      <c r="J12" s="135">
        <f t="shared" si="5"/>
        <v>0.17307692307692307</v>
      </c>
      <c r="K12" s="135">
        <f t="shared" si="6"/>
        <v>0.17708333333333331</v>
      </c>
      <c r="L12" s="164"/>
    </row>
    <row r="13" spans="1:12" s="165" customFormat="1" ht="13.5" customHeight="1">
      <c r="A13" s="35">
        <v>3.5</v>
      </c>
      <c r="B13" s="166">
        <f t="shared" si="0"/>
        <v>175.5</v>
      </c>
      <c r="C13" s="73">
        <f t="shared" si="1"/>
        <v>18.5</v>
      </c>
      <c r="D13" s="43" t="s">
        <v>493</v>
      </c>
      <c r="E13" s="36" t="s">
        <v>494</v>
      </c>
      <c r="F13" s="36"/>
      <c r="G13" s="135">
        <f t="shared" si="2"/>
        <v>0.17317708333333331</v>
      </c>
      <c r="H13" s="135">
        <f t="shared" si="3"/>
        <v>0.17638888888888887</v>
      </c>
      <c r="I13" s="135">
        <f t="shared" si="4"/>
        <v>0.1800595238095238</v>
      </c>
      <c r="J13" s="135">
        <f t="shared" si="5"/>
        <v>0.1842948717948718</v>
      </c>
      <c r="K13" s="135">
        <f t="shared" si="6"/>
        <v>0.1892361111111111</v>
      </c>
      <c r="L13" s="164"/>
    </row>
    <row r="14" spans="1:12" s="165" customFormat="1" ht="13.5" customHeight="1">
      <c r="A14" s="35">
        <v>2</v>
      </c>
      <c r="B14" s="166">
        <f t="shared" si="0"/>
        <v>173.5</v>
      </c>
      <c r="C14" s="73">
        <f t="shared" si="1"/>
        <v>20.5</v>
      </c>
      <c r="D14" s="44" t="s">
        <v>495</v>
      </c>
      <c r="E14" s="45" t="s">
        <v>496</v>
      </c>
      <c r="F14" s="36"/>
      <c r="G14" s="135">
        <f t="shared" si="2"/>
        <v>0.17838541666666666</v>
      </c>
      <c r="H14" s="135">
        <f t="shared" si="3"/>
        <v>0.18194444444444444</v>
      </c>
      <c r="I14" s="135">
        <f t="shared" si="4"/>
        <v>0.18601190476190477</v>
      </c>
      <c r="J14" s="135">
        <f t="shared" si="5"/>
        <v>0.1907051282051282</v>
      </c>
      <c r="K14" s="135">
        <f t="shared" si="6"/>
        <v>0.19618055555555555</v>
      </c>
      <c r="L14" s="164"/>
    </row>
    <row r="15" spans="1:12" s="165" customFormat="1" ht="13.5" customHeight="1">
      <c r="A15" s="35">
        <v>2.5</v>
      </c>
      <c r="B15" s="166">
        <f>B14-A15</f>
        <v>171</v>
      </c>
      <c r="C15" s="73">
        <f>C14+A15</f>
        <v>23</v>
      </c>
      <c r="D15" s="44" t="s">
        <v>497</v>
      </c>
      <c r="E15" s="45" t="s">
        <v>64</v>
      </c>
      <c r="F15" s="36"/>
      <c r="G15" s="135">
        <f>SUM($G$9+$O$3*C15)</f>
        <v>0.18489583333333331</v>
      </c>
      <c r="H15" s="135">
        <f>SUM($H$9+$P$3*C15)</f>
        <v>0.18888888888888888</v>
      </c>
      <c r="I15" s="135">
        <f>SUM($I$9+$Q$3*C15)</f>
        <v>0.19345238095238093</v>
      </c>
      <c r="J15" s="135">
        <f>SUM($J$9+$R$3*C15)</f>
        <v>0.19871794871794873</v>
      </c>
      <c r="K15" s="135">
        <f>SUM($K$9+$S$3*C15)</f>
        <v>0.2048611111111111</v>
      </c>
      <c r="L15" s="164"/>
    </row>
    <row r="16" spans="1:12" s="165" customFormat="1" ht="13.5" customHeight="1">
      <c r="A16" s="35">
        <v>5.5</v>
      </c>
      <c r="B16" s="166">
        <f>B15-A16</f>
        <v>165.5</v>
      </c>
      <c r="C16" s="73">
        <f>C15+A16</f>
        <v>28.5</v>
      </c>
      <c r="D16" s="44" t="s">
        <v>498</v>
      </c>
      <c r="E16" s="45" t="s">
        <v>64</v>
      </c>
      <c r="F16" s="36"/>
      <c r="G16" s="135">
        <f>SUM($G$9+$O$3*C16)</f>
        <v>0.19921875</v>
      </c>
      <c r="H16" s="135">
        <f>SUM($H$9+$P$3*C16)</f>
        <v>0.20416666666666666</v>
      </c>
      <c r="I16" s="135">
        <f>SUM($I$9+$Q$3*C16)</f>
        <v>0.20982142857142855</v>
      </c>
      <c r="J16" s="135">
        <f>SUM($J$9+$R$3*C16)</f>
        <v>0.21634615384615385</v>
      </c>
      <c r="K16" s="135">
        <f>SUM($K$9+$S$3*C16)</f>
        <v>0.22395833333333331</v>
      </c>
      <c r="L16" s="164"/>
    </row>
    <row r="17" spans="1:12" s="165" customFormat="1" ht="13.5" customHeight="1">
      <c r="A17" s="35">
        <v>10</v>
      </c>
      <c r="B17" s="166">
        <f>B16-A17</f>
        <v>155.5</v>
      </c>
      <c r="C17" s="73">
        <f>C16+A17</f>
        <v>38.5</v>
      </c>
      <c r="D17" s="43" t="s">
        <v>499</v>
      </c>
      <c r="E17" s="36" t="s">
        <v>268</v>
      </c>
      <c r="F17" s="36">
        <v>110</v>
      </c>
      <c r="G17" s="135">
        <f>SUM($G$9+$O$3*C17)</f>
        <v>0.22526041666666666</v>
      </c>
      <c r="H17" s="135">
        <f>SUM($H$9+$P$3*C17)</f>
        <v>0.23194444444444443</v>
      </c>
      <c r="I17" s="135">
        <f>SUM($I$9+$Q$3*C17)</f>
        <v>0.23958333333333331</v>
      </c>
      <c r="J17" s="135">
        <f>SUM($J$9+$R$3*C17)</f>
        <v>0.2483974358974359</v>
      </c>
      <c r="K17" s="135">
        <f>SUM($K$9+$S$3*C17)</f>
        <v>0.2586805555555556</v>
      </c>
      <c r="L17" s="164"/>
    </row>
    <row r="18" spans="1:12" s="165" customFormat="1" ht="13.5" customHeight="1">
      <c r="A18" s="35">
        <v>2</v>
      </c>
      <c r="B18" s="166">
        <f t="shared" si="0"/>
        <v>153.5</v>
      </c>
      <c r="C18" s="73">
        <f t="shared" si="1"/>
        <v>40.5</v>
      </c>
      <c r="D18" s="43" t="s">
        <v>500</v>
      </c>
      <c r="E18" s="36" t="s">
        <v>64</v>
      </c>
      <c r="F18" s="36"/>
      <c r="G18" s="135">
        <f t="shared" si="2"/>
        <v>0.23046875</v>
      </c>
      <c r="H18" s="135">
        <f t="shared" si="3"/>
        <v>0.2375</v>
      </c>
      <c r="I18" s="135">
        <f t="shared" si="4"/>
        <v>0.24553571428571427</v>
      </c>
      <c r="J18" s="135">
        <f t="shared" si="5"/>
        <v>0.2548076923076923</v>
      </c>
      <c r="K18" s="135">
        <f t="shared" si="6"/>
        <v>0.265625</v>
      </c>
      <c r="L18" s="164"/>
    </row>
    <row r="19" spans="1:12" s="151" customFormat="1" ht="13.5" customHeight="1">
      <c r="A19" s="73">
        <v>3</v>
      </c>
      <c r="B19" s="166">
        <f t="shared" si="0"/>
        <v>150.5</v>
      </c>
      <c r="C19" s="73">
        <f t="shared" si="1"/>
        <v>43.5</v>
      </c>
      <c r="D19" s="44" t="s">
        <v>501</v>
      </c>
      <c r="E19" s="36" t="s">
        <v>64</v>
      </c>
      <c r="F19" s="36"/>
      <c r="G19" s="135">
        <f t="shared" si="2"/>
        <v>0.23828125</v>
      </c>
      <c r="H19" s="135">
        <f t="shared" si="3"/>
        <v>0.24583333333333332</v>
      </c>
      <c r="I19" s="135">
        <f t="shared" si="4"/>
        <v>0.2544642857142857</v>
      </c>
      <c r="J19" s="135">
        <f t="shared" si="5"/>
        <v>0.2644230769230769</v>
      </c>
      <c r="K19" s="135">
        <f t="shared" si="6"/>
        <v>0.27604166666666663</v>
      </c>
      <c r="L19" s="130"/>
    </row>
    <row r="20" spans="1:12" s="151" customFormat="1" ht="13.5" customHeight="1">
      <c r="A20" s="35">
        <v>8</v>
      </c>
      <c r="B20" s="166">
        <f t="shared" si="0"/>
        <v>142.5</v>
      </c>
      <c r="C20" s="73">
        <f t="shared" si="1"/>
        <v>51.5</v>
      </c>
      <c r="D20" s="43" t="s">
        <v>502</v>
      </c>
      <c r="E20" s="36" t="s">
        <v>64</v>
      </c>
      <c r="F20" s="36">
        <v>131</v>
      </c>
      <c r="G20" s="135">
        <f t="shared" si="2"/>
        <v>0.2591145833333333</v>
      </c>
      <c r="H20" s="135">
        <f t="shared" si="3"/>
        <v>0.26805555555555555</v>
      </c>
      <c r="I20" s="135">
        <f t="shared" si="4"/>
        <v>0.27827380952380953</v>
      </c>
      <c r="J20" s="135">
        <f t="shared" si="5"/>
        <v>0.29006410256410253</v>
      </c>
      <c r="K20" s="135">
        <f t="shared" si="6"/>
        <v>0.3038194444444444</v>
      </c>
      <c r="L20" s="130"/>
    </row>
    <row r="21" spans="1:12" s="151" customFormat="1" ht="13.5" customHeight="1">
      <c r="A21" s="35">
        <v>4</v>
      </c>
      <c r="B21" s="166">
        <f t="shared" si="0"/>
        <v>138.5</v>
      </c>
      <c r="C21" s="73">
        <f t="shared" si="1"/>
        <v>55.5</v>
      </c>
      <c r="D21" s="43" t="s">
        <v>503</v>
      </c>
      <c r="E21" s="36" t="s">
        <v>64</v>
      </c>
      <c r="F21" s="36"/>
      <c r="G21" s="135">
        <f t="shared" si="2"/>
        <v>0.26953125</v>
      </c>
      <c r="H21" s="135">
        <f t="shared" si="3"/>
        <v>0.2791666666666667</v>
      </c>
      <c r="I21" s="135">
        <f t="shared" si="4"/>
        <v>0.2901785714285714</v>
      </c>
      <c r="J21" s="135">
        <f t="shared" si="5"/>
        <v>0.3028846153846154</v>
      </c>
      <c r="K21" s="135">
        <f t="shared" si="6"/>
        <v>0.3177083333333333</v>
      </c>
      <c r="L21" s="130"/>
    </row>
    <row r="22" spans="1:12" s="151" customFormat="1" ht="13.5" customHeight="1">
      <c r="A22" s="35">
        <v>5.5</v>
      </c>
      <c r="B22" s="166">
        <f t="shared" si="0"/>
        <v>133</v>
      </c>
      <c r="C22" s="73">
        <f t="shared" si="1"/>
        <v>61</v>
      </c>
      <c r="D22" s="43" t="s">
        <v>504</v>
      </c>
      <c r="E22" s="36" t="s">
        <v>64</v>
      </c>
      <c r="F22" s="36"/>
      <c r="G22" s="135">
        <f t="shared" si="2"/>
        <v>0.28385416666666663</v>
      </c>
      <c r="H22" s="135">
        <f t="shared" si="3"/>
        <v>0.2944444444444444</v>
      </c>
      <c r="I22" s="135">
        <f t="shared" si="4"/>
        <v>0.30654761904761907</v>
      </c>
      <c r="J22" s="135">
        <f t="shared" si="5"/>
        <v>0.3205128205128205</v>
      </c>
      <c r="K22" s="135">
        <f t="shared" si="6"/>
        <v>0.3368055555555556</v>
      </c>
      <c r="L22" s="130"/>
    </row>
    <row r="23" spans="1:12" s="151" customFormat="1" ht="13.5" customHeight="1">
      <c r="A23" s="35">
        <v>2</v>
      </c>
      <c r="B23" s="166">
        <f t="shared" si="0"/>
        <v>131</v>
      </c>
      <c r="C23" s="73">
        <f t="shared" si="1"/>
        <v>63</v>
      </c>
      <c r="D23" s="44" t="s">
        <v>505</v>
      </c>
      <c r="E23" s="36" t="s">
        <v>506</v>
      </c>
      <c r="F23" s="36"/>
      <c r="G23" s="135">
        <f t="shared" si="2"/>
        <v>0.2890625</v>
      </c>
      <c r="H23" s="135">
        <f t="shared" si="3"/>
        <v>0.3</v>
      </c>
      <c r="I23" s="135">
        <f t="shared" si="4"/>
        <v>0.3125</v>
      </c>
      <c r="J23" s="135">
        <f t="shared" si="5"/>
        <v>0.3269230769230769</v>
      </c>
      <c r="K23" s="135">
        <f t="shared" si="6"/>
        <v>0.34375</v>
      </c>
      <c r="L23" s="130"/>
    </row>
    <row r="24" spans="1:12" s="151" customFormat="1" ht="13.5" customHeight="1">
      <c r="A24" s="35">
        <v>8.5</v>
      </c>
      <c r="B24" s="166">
        <f t="shared" si="0"/>
        <v>122.5</v>
      </c>
      <c r="C24" s="73">
        <f t="shared" si="1"/>
        <v>71.5</v>
      </c>
      <c r="D24" s="43" t="s">
        <v>507</v>
      </c>
      <c r="E24" s="36" t="s">
        <v>289</v>
      </c>
      <c r="F24" s="36"/>
      <c r="G24" s="135">
        <f t="shared" si="2"/>
        <v>0.31119791666666663</v>
      </c>
      <c r="H24" s="135">
        <f t="shared" si="3"/>
        <v>0.32361111111111107</v>
      </c>
      <c r="I24" s="135">
        <f t="shared" si="4"/>
        <v>0.33779761904761907</v>
      </c>
      <c r="J24" s="135">
        <f t="shared" si="5"/>
        <v>0.35416666666666663</v>
      </c>
      <c r="K24" s="135">
        <f t="shared" si="6"/>
        <v>0.37326388888888884</v>
      </c>
      <c r="L24" s="130"/>
    </row>
    <row r="25" spans="1:12" s="151" customFormat="1" ht="13.5" customHeight="1">
      <c r="A25" s="35">
        <v>3.5</v>
      </c>
      <c r="B25" s="166">
        <f t="shared" si="0"/>
        <v>119</v>
      </c>
      <c r="C25" s="73">
        <f t="shared" si="1"/>
        <v>75</v>
      </c>
      <c r="D25" s="44" t="s">
        <v>508</v>
      </c>
      <c r="E25" s="36" t="s">
        <v>289</v>
      </c>
      <c r="F25" s="36"/>
      <c r="G25" s="135">
        <f t="shared" si="2"/>
        <v>0.3203125</v>
      </c>
      <c r="H25" s="135">
        <f t="shared" si="3"/>
        <v>0.3333333333333333</v>
      </c>
      <c r="I25" s="135">
        <f t="shared" si="4"/>
        <v>0.3482142857142857</v>
      </c>
      <c r="J25" s="135">
        <f t="shared" si="5"/>
        <v>0.36538461538461536</v>
      </c>
      <c r="K25" s="135">
        <f t="shared" si="6"/>
        <v>0.38541666666666663</v>
      </c>
      <c r="L25" s="130"/>
    </row>
    <row r="26" spans="1:12" s="151" customFormat="1" ht="13.5" customHeight="1">
      <c r="A26" s="35">
        <v>5.5</v>
      </c>
      <c r="B26" s="166">
        <f t="shared" si="0"/>
        <v>113.5</v>
      </c>
      <c r="C26" s="73">
        <f t="shared" si="1"/>
        <v>80.5</v>
      </c>
      <c r="D26" s="41" t="s">
        <v>509</v>
      </c>
      <c r="E26" s="36" t="s">
        <v>130</v>
      </c>
      <c r="F26" s="36"/>
      <c r="G26" s="135">
        <f t="shared" si="2"/>
        <v>0.33463541666666663</v>
      </c>
      <c r="H26" s="135">
        <f t="shared" si="3"/>
        <v>0.3486111111111111</v>
      </c>
      <c r="I26" s="135">
        <f t="shared" si="4"/>
        <v>0.3645833333333333</v>
      </c>
      <c r="J26" s="135">
        <f t="shared" si="5"/>
        <v>0.3830128205128205</v>
      </c>
      <c r="K26" s="135">
        <f t="shared" si="6"/>
        <v>0.4045138888888889</v>
      </c>
      <c r="L26" s="130"/>
    </row>
    <row r="27" spans="1:12" s="151" customFormat="1" ht="13.5" customHeight="1">
      <c r="A27" s="35">
        <v>2.5</v>
      </c>
      <c r="B27" s="166">
        <f t="shared" si="0"/>
        <v>111</v>
      </c>
      <c r="C27" s="73">
        <f t="shared" si="1"/>
        <v>83</v>
      </c>
      <c r="D27" s="44" t="s">
        <v>510</v>
      </c>
      <c r="E27" s="36" t="s">
        <v>511</v>
      </c>
      <c r="F27" s="36"/>
      <c r="G27" s="135">
        <f t="shared" si="2"/>
        <v>0.3411458333333333</v>
      </c>
      <c r="H27" s="135">
        <f t="shared" si="3"/>
        <v>0.3555555555555555</v>
      </c>
      <c r="I27" s="135">
        <f t="shared" si="4"/>
        <v>0.37202380952380953</v>
      </c>
      <c r="J27" s="135">
        <f t="shared" si="5"/>
        <v>0.391025641025641</v>
      </c>
      <c r="K27" s="135">
        <f t="shared" si="6"/>
        <v>0.4131944444444444</v>
      </c>
      <c r="L27" s="130"/>
    </row>
    <row r="28" spans="1:12" s="151" customFormat="1" ht="13.5" customHeight="1">
      <c r="A28" s="35">
        <v>1</v>
      </c>
      <c r="B28" s="166">
        <f t="shared" si="0"/>
        <v>110</v>
      </c>
      <c r="C28" s="73">
        <f t="shared" si="1"/>
        <v>84</v>
      </c>
      <c r="D28" s="44" t="s">
        <v>512</v>
      </c>
      <c r="E28" s="36" t="s">
        <v>513</v>
      </c>
      <c r="F28" s="36"/>
      <c r="G28" s="135">
        <f t="shared" si="2"/>
        <v>0.34375</v>
      </c>
      <c r="H28" s="135">
        <f t="shared" si="3"/>
        <v>0.3583333333333333</v>
      </c>
      <c r="I28" s="135">
        <f t="shared" si="4"/>
        <v>0.375</v>
      </c>
      <c r="J28" s="135">
        <f t="shared" si="5"/>
        <v>0.3942307692307692</v>
      </c>
      <c r="K28" s="135">
        <f t="shared" si="6"/>
        <v>0.41666666666666663</v>
      </c>
      <c r="L28" s="130"/>
    </row>
    <row r="29" spans="1:12" s="151" customFormat="1" ht="13.5" customHeight="1">
      <c r="A29" s="35">
        <v>5</v>
      </c>
      <c r="B29" s="166">
        <f t="shared" si="0"/>
        <v>105</v>
      </c>
      <c r="C29" s="73">
        <f t="shared" si="1"/>
        <v>89</v>
      </c>
      <c r="D29" s="44" t="s">
        <v>514</v>
      </c>
      <c r="E29" s="36" t="s">
        <v>373</v>
      </c>
      <c r="F29" s="36">
        <v>122</v>
      </c>
      <c r="G29" s="135">
        <f t="shared" si="2"/>
        <v>0.3567708333333333</v>
      </c>
      <c r="H29" s="135">
        <f t="shared" si="3"/>
        <v>0.37222222222222223</v>
      </c>
      <c r="I29" s="135">
        <f t="shared" si="4"/>
        <v>0.3898809523809524</v>
      </c>
      <c r="J29" s="135">
        <f t="shared" si="5"/>
        <v>0.41025641025641024</v>
      </c>
      <c r="K29" s="135">
        <f t="shared" si="6"/>
        <v>0.43402777777777773</v>
      </c>
      <c r="L29" s="130"/>
    </row>
    <row r="30" spans="1:12" s="151" customFormat="1" ht="13.5" customHeight="1">
      <c r="A30" s="35">
        <v>1</v>
      </c>
      <c r="B30" s="166">
        <f t="shared" si="0"/>
        <v>104</v>
      </c>
      <c r="C30" s="73">
        <f t="shared" si="1"/>
        <v>90</v>
      </c>
      <c r="D30" s="43" t="s">
        <v>515</v>
      </c>
      <c r="E30" s="36" t="s">
        <v>24</v>
      </c>
      <c r="F30" s="36"/>
      <c r="G30" s="135">
        <f t="shared" si="2"/>
        <v>0.359375</v>
      </c>
      <c r="H30" s="135">
        <f t="shared" si="3"/>
        <v>0.375</v>
      </c>
      <c r="I30" s="135">
        <f t="shared" si="4"/>
        <v>0.39285714285714285</v>
      </c>
      <c r="J30" s="135">
        <f t="shared" si="5"/>
        <v>0.41346153846153844</v>
      </c>
      <c r="K30" s="135">
        <f t="shared" si="6"/>
        <v>0.4375</v>
      </c>
      <c r="L30" s="130"/>
    </row>
    <row r="31" spans="1:12" s="151" customFormat="1" ht="13.5" customHeight="1">
      <c r="A31" s="35">
        <v>4.5</v>
      </c>
      <c r="B31" s="166">
        <f t="shared" si="0"/>
        <v>99.5</v>
      </c>
      <c r="C31" s="73">
        <f t="shared" si="1"/>
        <v>94.5</v>
      </c>
      <c r="D31" s="44" t="s">
        <v>516</v>
      </c>
      <c r="E31" s="316" t="s">
        <v>24</v>
      </c>
      <c r="F31" s="36"/>
      <c r="G31" s="135">
        <f t="shared" si="2"/>
        <v>0.37109375</v>
      </c>
      <c r="H31" s="135">
        <f t="shared" si="3"/>
        <v>0.38749999999999996</v>
      </c>
      <c r="I31" s="135">
        <f t="shared" si="4"/>
        <v>0.40625</v>
      </c>
      <c r="J31" s="135">
        <f t="shared" si="5"/>
        <v>0.42788461538461536</v>
      </c>
      <c r="K31" s="135">
        <f t="shared" si="6"/>
        <v>0.453125</v>
      </c>
      <c r="L31" s="130"/>
    </row>
    <row r="32" spans="1:12" s="151" customFormat="1" ht="13.5" customHeight="1">
      <c r="A32" s="35">
        <v>5.5</v>
      </c>
      <c r="B32" s="166">
        <f t="shared" si="0"/>
        <v>94</v>
      </c>
      <c r="C32" s="73">
        <f t="shared" si="1"/>
        <v>100</v>
      </c>
      <c r="D32" s="43" t="s">
        <v>517</v>
      </c>
      <c r="E32" s="316" t="s">
        <v>33</v>
      </c>
      <c r="F32" s="36"/>
      <c r="G32" s="135">
        <f t="shared" si="2"/>
        <v>0.38541666666666663</v>
      </c>
      <c r="H32" s="135">
        <f t="shared" si="3"/>
        <v>0.40277777777777773</v>
      </c>
      <c r="I32" s="135">
        <f t="shared" si="4"/>
        <v>0.4226190476190476</v>
      </c>
      <c r="J32" s="135">
        <f t="shared" si="5"/>
        <v>0.4455128205128205</v>
      </c>
      <c r="K32" s="135">
        <f t="shared" si="6"/>
        <v>0.4722222222222222</v>
      </c>
      <c r="L32" s="130"/>
    </row>
    <row r="33" spans="1:12" s="151" customFormat="1" ht="13.5" customHeight="1">
      <c r="A33" s="35">
        <v>3</v>
      </c>
      <c r="B33" s="166">
        <f t="shared" si="0"/>
        <v>91</v>
      </c>
      <c r="C33" s="73">
        <f t="shared" si="1"/>
        <v>103</v>
      </c>
      <c r="D33" s="43" t="s">
        <v>518</v>
      </c>
      <c r="E33" s="316" t="s">
        <v>33</v>
      </c>
      <c r="F33" s="36"/>
      <c r="G33" s="135">
        <f t="shared" si="2"/>
        <v>0.39322916666666663</v>
      </c>
      <c r="H33" s="135">
        <f t="shared" si="3"/>
        <v>0.4111111111111111</v>
      </c>
      <c r="I33" s="135">
        <f t="shared" si="4"/>
        <v>0.431547619047619</v>
      </c>
      <c r="J33" s="135">
        <f t="shared" si="5"/>
        <v>0.4551282051282051</v>
      </c>
      <c r="K33" s="135">
        <f t="shared" si="6"/>
        <v>0.4826388888888889</v>
      </c>
      <c r="L33" s="130"/>
    </row>
    <row r="34" spans="1:12" s="151" customFormat="1" ht="13.5" customHeight="1">
      <c r="A34" s="88">
        <v>4</v>
      </c>
      <c r="B34" s="166">
        <f t="shared" si="0"/>
        <v>87</v>
      </c>
      <c r="C34" s="73">
        <f t="shared" si="1"/>
        <v>107</v>
      </c>
      <c r="D34" s="299" t="s">
        <v>1108</v>
      </c>
      <c r="E34" s="321" t="s">
        <v>156</v>
      </c>
      <c r="F34" s="54"/>
      <c r="G34" s="135">
        <f t="shared" si="2"/>
        <v>0.4036458333333333</v>
      </c>
      <c r="H34" s="135">
        <f t="shared" si="3"/>
        <v>0.42222222222222217</v>
      </c>
      <c r="I34" s="135">
        <f t="shared" si="4"/>
        <v>0.44345238095238093</v>
      </c>
      <c r="J34" s="135">
        <f t="shared" si="5"/>
        <v>0.46794871794871795</v>
      </c>
      <c r="K34" s="135">
        <f t="shared" si="6"/>
        <v>0.49652777777777773</v>
      </c>
      <c r="L34" s="130"/>
    </row>
    <row r="35" spans="1:12" s="151" customFormat="1" ht="13.5" customHeight="1">
      <c r="A35" s="88">
        <v>6.5</v>
      </c>
      <c r="B35" s="166">
        <f t="shared" si="0"/>
        <v>80.5</v>
      </c>
      <c r="C35" s="73">
        <f t="shared" si="1"/>
        <v>113.5</v>
      </c>
      <c r="D35" s="299" t="s">
        <v>1109</v>
      </c>
      <c r="E35" s="321" t="s">
        <v>156</v>
      </c>
      <c r="F35" s="54"/>
      <c r="G35" s="135">
        <f t="shared" si="2"/>
        <v>0.42057291666666663</v>
      </c>
      <c r="H35" s="135">
        <f t="shared" si="3"/>
        <v>0.44027777777777777</v>
      </c>
      <c r="I35" s="135">
        <f t="shared" si="4"/>
        <v>0.462797619047619</v>
      </c>
      <c r="J35" s="135">
        <f t="shared" si="5"/>
        <v>0.48878205128205127</v>
      </c>
      <c r="K35" s="135">
        <f t="shared" si="6"/>
        <v>0.5190972222222222</v>
      </c>
      <c r="L35" s="130"/>
    </row>
    <row r="36" spans="1:12" s="151" customFormat="1" ht="13.5" customHeight="1">
      <c r="A36" s="88">
        <v>1.5</v>
      </c>
      <c r="B36" s="166">
        <f t="shared" si="0"/>
        <v>79</v>
      </c>
      <c r="C36" s="73">
        <f t="shared" si="1"/>
        <v>115</v>
      </c>
      <c r="D36" s="299" t="s">
        <v>1110</v>
      </c>
      <c r="E36" s="321" t="s">
        <v>836</v>
      </c>
      <c r="F36" s="54"/>
      <c r="G36" s="135">
        <f t="shared" si="2"/>
        <v>0.42447916666666663</v>
      </c>
      <c r="H36" s="135">
        <f t="shared" si="3"/>
        <v>0.4444444444444444</v>
      </c>
      <c r="I36" s="135">
        <f t="shared" si="4"/>
        <v>0.46726190476190477</v>
      </c>
      <c r="J36" s="135">
        <f t="shared" si="5"/>
        <v>0.49358974358974356</v>
      </c>
      <c r="K36" s="135">
        <f t="shared" si="6"/>
        <v>0.5243055555555556</v>
      </c>
      <c r="L36" s="130"/>
    </row>
    <row r="37" spans="1:12" s="151" customFormat="1" ht="13.5" customHeight="1" hidden="1">
      <c r="A37" s="88"/>
      <c r="B37" s="166">
        <f t="shared" si="0"/>
        <v>79</v>
      </c>
      <c r="C37" s="73">
        <f t="shared" si="1"/>
        <v>115</v>
      </c>
      <c r="D37" s="54"/>
      <c r="E37" s="54"/>
      <c r="F37" s="54"/>
      <c r="G37" s="135">
        <f t="shared" si="2"/>
        <v>0.42447916666666663</v>
      </c>
      <c r="H37" s="135">
        <f t="shared" si="3"/>
        <v>0.4444444444444444</v>
      </c>
      <c r="I37" s="135">
        <f t="shared" si="4"/>
        <v>0.46726190476190477</v>
      </c>
      <c r="J37" s="135">
        <f t="shared" si="5"/>
        <v>0.49358974358974356</v>
      </c>
      <c r="K37" s="135">
        <f t="shared" si="6"/>
        <v>0.5243055555555556</v>
      </c>
      <c r="L37" s="130"/>
    </row>
    <row r="38" spans="1:12" s="151" customFormat="1" ht="13.5" customHeight="1" hidden="1">
      <c r="A38" s="88"/>
      <c r="B38" s="166">
        <f t="shared" si="0"/>
        <v>79</v>
      </c>
      <c r="C38" s="73">
        <f t="shared" si="1"/>
        <v>115</v>
      </c>
      <c r="D38" s="54"/>
      <c r="E38" s="54"/>
      <c r="F38" s="54"/>
      <c r="G38" s="135">
        <f t="shared" si="2"/>
        <v>0.42447916666666663</v>
      </c>
      <c r="H38" s="135">
        <f t="shared" si="3"/>
        <v>0.4444444444444444</v>
      </c>
      <c r="I38" s="135">
        <f t="shared" si="4"/>
        <v>0.46726190476190477</v>
      </c>
      <c r="J38" s="135">
        <f t="shared" si="5"/>
        <v>0.49358974358974356</v>
      </c>
      <c r="K38" s="135">
        <f t="shared" si="6"/>
        <v>0.5243055555555556</v>
      </c>
      <c r="L38" s="130"/>
    </row>
    <row r="39" spans="1:12" s="151" customFormat="1" ht="13.5" customHeight="1" hidden="1">
      <c r="A39" s="88"/>
      <c r="B39" s="166">
        <f t="shared" si="0"/>
        <v>79</v>
      </c>
      <c r="C39" s="73">
        <f t="shared" si="1"/>
        <v>115</v>
      </c>
      <c r="D39" s="54"/>
      <c r="E39" s="54"/>
      <c r="F39" s="54"/>
      <c r="G39" s="135">
        <f t="shared" si="2"/>
        <v>0.42447916666666663</v>
      </c>
      <c r="H39" s="135">
        <f t="shared" si="3"/>
        <v>0.4444444444444444</v>
      </c>
      <c r="I39" s="135">
        <f t="shared" si="4"/>
        <v>0.46726190476190477</v>
      </c>
      <c r="J39" s="135">
        <f t="shared" si="5"/>
        <v>0.49358974358974356</v>
      </c>
      <c r="K39" s="135">
        <f t="shared" si="6"/>
        <v>0.5243055555555556</v>
      </c>
      <c r="L39" s="130"/>
    </row>
    <row r="40" spans="1:12" s="151" customFormat="1" ht="13.5" customHeight="1" hidden="1">
      <c r="A40" s="88"/>
      <c r="B40" s="166">
        <f t="shared" si="0"/>
        <v>79</v>
      </c>
      <c r="C40" s="73">
        <f t="shared" si="1"/>
        <v>115</v>
      </c>
      <c r="D40" s="54"/>
      <c r="E40" s="54"/>
      <c r="F40" s="54"/>
      <c r="G40" s="135">
        <f t="shared" si="2"/>
        <v>0.42447916666666663</v>
      </c>
      <c r="H40" s="135">
        <f t="shared" si="3"/>
        <v>0.4444444444444444</v>
      </c>
      <c r="I40" s="135">
        <f t="shared" si="4"/>
        <v>0.46726190476190477</v>
      </c>
      <c r="J40" s="135">
        <f t="shared" si="5"/>
        <v>0.49358974358974356</v>
      </c>
      <c r="K40" s="135">
        <f t="shared" si="6"/>
        <v>0.5243055555555556</v>
      </c>
      <c r="L40" s="130"/>
    </row>
    <row r="41" spans="1:12" s="151" customFormat="1" ht="13.5" customHeight="1" hidden="1">
      <c r="A41" s="88"/>
      <c r="B41" s="166">
        <f t="shared" si="0"/>
        <v>79</v>
      </c>
      <c r="C41" s="73">
        <f t="shared" si="1"/>
        <v>115</v>
      </c>
      <c r="D41" s="54"/>
      <c r="E41" s="54"/>
      <c r="F41" s="54"/>
      <c r="G41" s="135">
        <f t="shared" si="2"/>
        <v>0.42447916666666663</v>
      </c>
      <c r="H41" s="135">
        <f t="shared" si="3"/>
        <v>0.4444444444444444</v>
      </c>
      <c r="I41" s="135">
        <f t="shared" si="4"/>
        <v>0.46726190476190477</v>
      </c>
      <c r="J41" s="135">
        <f t="shared" si="5"/>
        <v>0.49358974358974356</v>
      </c>
      <c r="K41" s="135">
        <f t="shared" si="6"/>
        <v>0.5243055555555556</v>
      </c>
      <c r="L41" s="130"/>
    </row>
    <row r="42" spans="1:12" s="151" customFormat="1" ht="13.5" customHeight="1" hidden="1">
      <c r="A42" s="88"/>
      <c r="B42" s="166">
        <f t="shared" si="0"/>
        <v>79</v>
      </c>
      <c r="C42" s="73">
        <f t="shared" si="1"/>
        <v>115</v>
      </c>
      <c r="D42" s="54"/>
      <c r="E42" s="54"/>
      <c r="F42" s="54"/>
      <c r="G42" s="135">
        <f t="shared" si="2"/>
        <v>0.42447916666666663</v>
      </c>
      <c r="H42" s="135">
        <f t="shared" si="3"/>
        <v>0.4444444444444444</v>
      </c>
      <c r="I42" s="135">
        <f t="shared" si="4"/>
        <v>0.46726190476190477</v>
      </c>
      <c r="J42" s="135">
        <f t="shared" si="5"/>
        <v>0.49358974358974356</v>
      </c>
      <c r="K42" s="135">
        <f t="shared" si="6"/>
        <v>0.5243055555555556</v>
      </c>
      <c r="L42" s="130"/>
    </row>
    <row r="43" spans="1:12" s="151" customFormat="1" ht="13.5" customHeight="1" hidden="1">
      <c r="A43" s="88"/>
      <c r="B43" s="166">
        <f>B42-A43</f>
        <v>79</v>
      </c>
      <c r="C43" s="73">
        <f>C42+A43</f>
        <v>115</v>
      </c>
      <c r="D43" s="54"/>
      <c r="E43" s="54"/>
      <c r="F43" s="54"/>
      <c r="G43" s="135">
        <f t="shared" si="2"/>
        <v>0.42447916666666663</v>
      </c>
      <c r="H43" s="135">
        <f t="shared" si="3"/>
        <v>0.4444444444444444</v>
      </c>
      <c r="I43" s="135">
        <f t="shared" si="4"/>
        <v>0.46726190476190477</v>
      </c>
      <c r="J43" s="135">
        <f t="shared" si="5"/>
        <v>0.49358974358974356</v>
      </c>
      <c r="K43" s="135">
        <f t="shared" si="6"/>
        <v>0.5243055555555556</v>
      </c>
      <c r="L43" s="130"/>
    </row>
    <row r="44" spans="1:12" s="151" customFormat="1" ht="13.5" customHeight="1" hidden="1">
      <c r="A44" s="88"/>
      <c r="B44" s="166">
        <f t="shared" si="0"/>
        <v>79</v>
      </c>
      <c r="C44" s="73">
        <f t="shared" si="1"/>
        <v>115</v>
      </c>
      <c r="D44" s="54"/>
      <c r="E44" s="54"/>
      <c r="F44" s="54"/>
      <c r="G44" s="135">
        <f t="shared" si="2"/>
        <v>0.42447916666666663</v>
      </c>
      <c r="H44" s="135">
        <f t="shared" si="3"/>
        <v>0.4444444444444444</v>
      </c>
      <c r="I44" s="135">
        <f t="shared" si="4"/>
        <v>0.46726190476190477</v>
      </c>
      <c r="J44" s="135">
        <f t="shared" si="5"/>
        <v>0.49358974358974356</v>
      </c>
      <c r="K44" s="135">
        <f t="shared" si="6"/>
        <v>0.5243055555555556</v>
      </c>
      <c r="L44" s="130"/>
    </row>
    <row r="45" spans="1:12" s="151" customFormat="1" ht="13.5" customHeight="1" hidden="1">
      <c r="A45" s="88"/>
      <c r="B45" s="166">
        <f t="shared" si="0"/>
        <v>79</v>
      </c>
      <c r="C45" s="73">
        <f t="shared" si="1"/>
        <v>115</v>
      </c>
      <c r="D45" s="54"/>
      <c r="E45" s="54"/>
      <c r="F45" s="54"/>
      <c r="G45" s="135">
        <f t="shared" si="2"/>
        <v>0.42447916666666663</v>
      </c>
      <c r="H45" s="135">
        <f t="shared" si="3"/>
        <v>0.4444444444444444</v>
      </c>
      <c r="I45" s="135">
        <f t="shared" si="4"/>
        <v>0.46726190476190477</v>
      </c>
      <c r="J45" s="135">
        <f t="shared" si="5"/>
        <v>0.49358974358974356</v>
      </c>
      <c r="K45" s="135">
        <f t="shared" si="6"/>
        <v>0.5243055555555556</v>
      </c>
      <c r="L45" s="130"/>
    </row>
    <row r="46" spans="1:12" s="165" customFormat="1" ht="13.5" customHeight="1" hidden="1">
      <c r="A46" s="45"/>
      <c r="B46" s="166">
        <f t="shared" si="0"/>
        <v>79</v>
      </c>
      <c r="C46" s="73">
        <f t="shared" si="1"/>
        <v>115</v>
      </c>
      <c r="D46" s="43"/>
      <c r="E46" s="43"/>
      <c r="F46" s="43"/>
      <c r="G46" s="135">
        <f t="shared" si="2"/>
        <v>0.42447916666666663</v>
      </c>
      <c r="H46" s="135">
        <f t="shared" si="3"/>
        <v>0.4444444444444444</v>
      </c>
      <c r="I46" s="135">
        <f t="shared" si="4"/>
        <v>0.46726190476190477</v>
      </c>
      <c r="J46" s="135">
        <f t="shared" si="5"/>
        <v>0.49358974358974356</v>
      </c>
      <c r="K46" s="135">
        <f t="shared" si="6"/>
        <v>0.5243055555555556</v>
      </c>
      <c r="L46" s="164"/>
    </row>
    <row r="47" spans="1:12" s="165" customFormat="1" ht="13.5" customHeight="1" hidden="1">
      <c r="A47" s="45"/>
      <c r="B47" s="166">
        <f>B46-A47</f>
        <v>79</v>
      </c>
      <c r="C47" s="73">
        <f>C46+A47</f>
        <v>115</v>
      </c>
      <c r="D47" s="43"/>
      <c r="E47" s="43"/>
      <c r="F47" s="43"/>
      <c r="G47" s="135">
        <f>SUM($G$9+$O$3*C47)</f>
        <v>0.42447916666666663</v>
      </c>
      <c r="H47" s="135">
        <f>SUM($H$9+$P$3*C47)</f>
        <v>0.4444444444444444</v>
      </c>
      <c r="I47" s="135">
        <f>SUM($I$9+$Q$3*C47)</f>
        <v>0.46726190476190477</v>
      </c>
      <c r="J47" s="135">
        <f>SUM($J$9+$R$3*C47)</f>
        <v>0.49358974358974356</v>
      </c>
      <c r="K47" s="135">
        <f>SUM($K$9+$S$3*C47)</f>
        <v>0.5243055555555556</v>
      </c>
      <c r="L47" s="164"/>
    </row>
    <row r="48" spans="1:12" s="165" customFormat="1" ht="13.5" customHeight="1" hidden="1">
      <c r="A48" s="45"/>
      <c r="B48" s="166">
        <f>B47-A48</f>
        <v>79</v>
      </c>
      <c r="C48" s="73">
        <f>C47+A48</f>
        <v>115</v>
      </c>
      <c r="D48" s="43"/>
      <c r="E48" s="43"/>
      <c r="F48" s="43"/>
      <c r="G48" s="135">
        <f>SUM($G$9+$O$3*C48)</f>
        <v>0.42447916666666663</v>
      </c>
      <c r="H48" s="135">
        <f>SUM($H$9+$P$3*C48)</f>
        <v>0.4444444444444444</v>
      </c>
      <c r="I48" s="135">
        <f>SUM($I$9+$Q$3*C48)</f>
        <v>0.46726190476190477</v>
      </c>
      <c r="J48" s="135">
        <f>SUM($J$9+$R$3*C48)</f>
        <v>0.49358974358974356</v>
      </c>
      <c r="K48" s="135">
        <f>SUM($K$9+$S$3*C48)</f>
        <v>0.5243055555555556</v>
      </c>
      <c r="L48" s="164"/>
    </row>
    <row r="49" spans="1:12" s="165" customFormat="1" ht="13.5" customHeight="1" hidden="1">
      <c r="A49" s="45"/>
      <c r="B49" s="166">
        <f t="shared" si="0"/>
        <v>79</v>
      </c>
      <c r="C49" s="73">
        <f t="shared" si="1"/>
        <v>115</v>
      </c>
      <c r="D49" s="43"/>
      <c r="E49" s="43"/>
      <c r="F49" s="43"/>
      <c r="G49" s="135">
        <f t="shared" si="2"/>
        <v>0.42447916666666663</v>
      </c>
      <c r="H49" s="135">
        <f t="shared" si="3"/>
        <v>0.4444444444444444</v>
      </c>
      <c r="I49" s="135">
        <f t="shared" si="4"/>
        <v>0.46726190476190477</v>
      </c>
      <c r="J49" s="135">
        <f t="shared" si="5"/>
        <v>0.49358974358974356</v>
      </c>
      <c r="K49" s="135">
        <f t="shared" si="6"/>
        <v>0.5243055555555556</v>
      </c>
      <c r="L49" s="164"/>
    </row>
    <row r="50" spans="1:12" s="165" customFormat="1" ht="13.5" customHeight="1">
      <c r="A50" s="35">
        <v>3</v>
      </c>
      <c r="B50" s="166">
        <f t="shared" si="0"/>
        <v>76</v>
      </c>
      <c r="C50" s="73">
        <f t="shared" si="1"/>
        <v>118</v>
      </c>
      <c r="D50" s="78" t="s">
        <v>519</v>
      </c>
      <c r="E50" s="36"/>
      <c r="F50" s="36">
        <v>134</v>
      </c>
      <c r="G50" s="135">
        <f t="shared" si="2"/>
        <v>0.43229166666666663</v>
      </c>
      <c r="H50" s="135">
        <f t="shared" si="3"/>
        <v>0.4527777777777777</v>
      </c>
      <c r="I50" s="135">
        <f t="shared" si="4"/>
        <v>0.47619047619047616</v>
      </c>
      <c r="J50" s="135">
        <f t="shared" si="5"/>
        <v>0.5032051282051282</v>
      </c>
      <c r="K50" s="135">
        <f t="shared" si="6"/>
        <v>0.5347222222222222</v>
      </c>
      <c r="L50" s="164"/>
    </row>
    <row r="51" spans="1:12" s="168" customFormat="1" ht="13.5" customHeight="1">
      <c r="A51" s="35"/>
      <c r="B51" s="46"/>
      <c r="C51" s="46"/>
      <c r="D51" s="41" t="s">
        <v>260</v>
      </c>
      <c r="E51" s="36"/>
      <c r="F51" s="36"/>
      <c r="G51" s="135"/>
      <c r="H51" s="135"/>
      <c r="I51" s="135"/>
      <c r="J51" s="135"/>
      <c r="K51" s="135"/>
      <c r="L51" s="167"/>
    </row>
    <row r="52" spans="1:12" s="165" customFormat="1" ht="13.5" customHeight="1">
      <c r="A52" s="67">
        <v>0</v>
      </c>
      <c r="B52" s="46">
        <f>B50</f>
        <v>76</v>
      </c>
      <c r="C52" s="46">
        <f>C50</f>
        <v>118</v>
      </c>
      <c r="D52" s="62" t="s">
        <v>519</v>
      </c>
      <c r="E52" s="36" t="s">
        <v>520</v>
      </c>
      <c r="F52" s="36"/>
      <c r="G52" s="64">
        <f>$L$6</f>
        <v>0.4791666666666667</v>
      </c>
      <c r="H52" s="64">
        <f>$L$6</f>
        <v>0.4791666666666667</v>
      </c>
      <c r="I52" s="64">
        <f>$L$6</f>
        <v>0.4791666666666667</v>
      </c>
      <c r="J52" s="64">
        <f>$M$6</f>
        <v>0.4791666666666667</v>
      </c>
      <c r="K52" s="64">
        <f>$M$6</f>
        <v>0.4791666666666667</v>
      </c>
      <c r="L52" s="155">
        <f>A52</f>
        <v>0</v>
      </c>
    </row>
    <row r="53" spans="1:12" s="167" customFormat="1" ht="13.5" customHeight="1">
      <c r="A53" s="67">
        <v>10.5</v>
      </c>
      <c r="B53" s="47">
        <f>B52-A53</f>
        <v>65.5</v>
      </c>
      <c r="C53" s="47">
        <f>C52+A53</f>
        <v>128.5</v>
      </c>
      <c r="D53" s="68" t="s">
        <v>521</v>
      </c>
      <c r="E53" s="49" t="s">
        <v>522</v>
      </c>
      <c r="F53" s="49"/>
      <c r="G53" s="50">
        <f aca="true" t="shared" si="7" ref="G53:G80">SUM($G$52+$O$3*L53)</f>
        <v>0.5065104166666667</v>
      </c>
      <c r="H53" s="50">
        <f aca="true" t="shared" si="8" ref="H53:H80">SUM($H$52+$P$3*L53)</f>
        <v>0.5083333333333333</v>
      </c>
      <c r="I53" s="50">
        <f aca="true" t="shared" si="9" ref="I53:I80">SUM($I$52+$Q$3*L53)</f>
        <v>0.5104166666666667</v>
      </c>
      <c r="J53" s="50">
        <f aca="true" t="shared" si="10" ref="J53:J80">SUM($J$52+$R$3*L53)</f>
        <v>0.5128205128205129</v>
      </c>
      <c r="K53" s="50">
        <f aca="true" t="shared" si="11" ref="K53:K80">SUM($K$52+$S$3*L53)</f>
        <v>0.515625</v>
      </c>
      <c r="L53" s="120">
        <f>L52+A53</f>
        <v>10.5</v>
      </c>
    </row>
    <row r="54" spans="1:12" s="167" customFormat="1" ht="24.75" customHeight="1">
      <c r="A54" s="67">
        <v>2</v>
      </c>
      <c r="B54" s="47">
        <f aca="true" t="shared" si="12" ref="B54:B75">B53-A54</f>
        <v>63.5</v>
      </c>
      <c r="C54" s="47">
        <f aca="true" t="shared" si="13" ref="C54:C80">C53+A54</f>
        <v>130.5</v>
      </c>
      <c r="D54" s="169" t="s">
        <v>523</v>
      </c>
      <c r="E54" s="49" t="s">
        <v>522</v>
      </c>
      <c r="F54" s="49">
        <v>289</v>
      </c>
      <c r="G54" s="50">
        <f t="shared" si="7"/>
        <v>0.51171875</v>
      </c>
      <c r="H54" s="50">
        <f t="shared" si="8"/>
        <v>0.513888888888889</v>
      </c>
      <c r="I54" s="50">
        <f t="shared" si="9"/>
        <v>0.5163690476190477</v>
      </c>
      <c r="J54" s="50">
        <f t="shared" si="10"/>
        <v>0.5192307692307693</v>
      </c>
      <c r="K54" s="50">
        <f t="shared" si="11"/>
        <v>0.5225694444444444</v>
      </c>
      <c r="L54" s="120">
        <f aca="true" t="shared" si="14" ref="L54:L76">L53+A54</f>
        <v>12.5</v>
      </c>
    </row>
    <row r="55" spans="1:12" s="167" customFormat="1" ht="13.5" customHeight="1">
      <c r="A55" s="67">
        <v>3</v>
      </c>
      <c r="B55" s="47">
        <f t="shared" si="12"/>
        <v>60.5</v>
      </c>
      <c r="C55" s="47">
        <f t="shared" si="13"/>
        <v>133.5</v>
      </c>
      <c r="D55" s="68" t="s">
        <v>524</v>
      </c>
      <c r="E55" s="49" t="s">
        <v>522</v>
      </c>
      <c r="F55" s="49"/>
      <c r="G55" s="50">
        <f t="shared" si="7"/>
        <v>0.51953125</v>
      </c>
      <c r="H55" s="50">
        <f t="shared" si="8"/>
        <v>0.5222222222222223</v>
      </c>
      <c r="I55" s="50">
        <f t="shared" si="9"/>
        <v>0.5252976190476191</v>
      </c>
      <c r="J55" s="50">
        <f t="shared" si="10"/>
        <v>0.5288461538461539</v>
      </c>
      <c r="K55" s="50">
        <f t="shared" si="11"/>
        <v>0.5329861111111112</v>
      </c>
      <c r="L55" s="120">
        <f t="shared" si="14"/>
        <v>15.5</v>
      </c>
    </row>
    <row r="56" spans="1:12" s="167" customFormat="1" ht="13.5" customHeight="1">
      <c r="A56" s="67">
        <v>7.5</v>
      </c>
      <c r="B56" s="47">
        <f t="shared" si="12"/>
        <v>53</v>
      </c>
      <c r="C56" s="47">
        <f t="shared" si="13"/>
        <v>141</v>
      </c>
      <c r="D56" s="68" t="s">
        <v>525</v>
      </c>
      <c r="E56" s="49" t="s">
        <v>382</v>
      </c>
      <c r="F56" s="49"/>
      <c r="G56" s="50">
        <f t="shared" si="7"/>
        <v>0.5390625</v>
      </c>
      <c r="H56" s="50">
        <f t="shared" si="8"/>
        <v>0.5430555555555556</v>
      </c>
      <c r="I56" s="50">
        <f t="shared" si="9"/>
        <v>0.5476190476190477</v>
      </c>
      <c r="J56" s="50">
        <f t="shared" si="10"/>
        <v>0.5528846153846154</v>
      </c>
      <c r="K56" s="50">
        <f t="shared" si="11"/>
        <v>0.5590277777777778</v>
      </c>
      <c r="L56" s="120">
        <f t="shared" si="14"/>
        <v>23</v>
      </c>
    </row>
    <row r="57" spans="1:12" s="167" customFormat="1" ht="26.25" customHeight="1">
      <c r="A57" s="67">
        <v>2</v>
      </c>
      <c r="B57" s="47">
        <f t="shared" si="12"/>
        <v>51</v>
      </c>
      <c r="C57" s="47">
        <f t="shared" si="13"/>
        <v>143</v>
      </c>
      <c r="D57" s="169" t="s">
        <v>526</v>
      </c>
      <c r="E57" s="49" t="s">
        <v>78</v>
      </c>
      <c r="F57" s="49"/>
      <c r="G57" s="50">
        <f t="shared" si="7"/>
        <v>0.5442708333333334</v>
      </c>
      <c r="H57" s="50">
        <f t="shared" si="8"/>
        <v>0.5486111111111112</v>
      </c>
      <c r="I57" s="50">
        <f t="shared" si="9"/>
        <v>0.5535714285714286</v>
      </c>
      <c r="J57" s="50">
        <f t="shared" si="10"/>
        <v>0.5592948717948718</v>
      </c>
      <c r="K57" s="50">
        <f t="shared" si="11"/>
        <v>0.5659722222222222</v>
      </c>
      <c r="L57" s="120">
        <f t="shared" si="14"/>
        <v>25</v>
      </c>
    </row>
    <row r="58" spans="1:12" s="167" customFormat="1" ht="13.5" customHeight="1">
      <c r="A58" s="67">
        <v>1</v>
      </c>
      <c r="B58" s="47">
        <f t="shared" si="12"/>
        <v>50</v>
      </c>
      <c r="C58" s="47">
        <f t="shared" si="13"/>
        <v>144</v>
      </c>
      <c r="D58" s="68" t="s">
        <v>527</v>
      </c>
      <c r="E58" s="49" t="s">
        <v>522</v>
      </c>
      <c r="F58" s="49"/>
      <c r="G58" s="50">
        <f t="shared" si="7"/>
        <v>0.546875</v>
      </c>
      <c r="H58" s="50">
        <f t="shared" si="8"/>
        <v>0.5513888888888889</v>
      </c>
      <c r="I58" s="50">
        <f t="shared" si="9"/>
        <v>0.5565476190476191</v>
      </c>
      <c r="J58" s="50">
        <f t="shared" si="10"/>
        <v>0.5625</v>
      </c>
      <c r="K58" s="50">
        <f t="shared" si="11"/>
        <v>0.5694444444444444</v>
      </c>
      <c r="L58" s="120">
        <f t="shared" si="14"/>
        <v>26</v>
      </c>
    </row>
    <row r="59" spans="1:12" s="167" customFormat="1" ht="13.5" customHeight="1">
      <c r="A59" s="67">
        <v>2.5</v>
      </c>
      <c r="B59" s="47">
        <f t="shared" si="12"/>
        <v>47.5</v>
      </c>
      <c r="C59" s="47">
        <f t="shared" si="13"/>
        <v>146.5</v>
      </c>
      <c r="D59" s="68" t="s">
        <v>528</v>
      </c>
      <c r="E59" s="49" t="s">
        <v>522</v>
      </c>
      <c r="F59" s="49"/>
      <c r="G59" s="50">
        <f t="shared" si="7"/>
        <v>0.5533854166666667</v>
      </c>
      <c r="H59" s="50">
        <f t="shared" si="8"/>
        <v>0.5583333333333333</v>
      </c>
      <c r="I59" s="50">
        <f t="shared" si="9"/>
        <v>0.5639880952380952</v>
      </c>
      <c r="J59" s="50">
        <f t="shared" si="10"/>
        <v>0.5705128205128205</v>
      </c>
      <c r="K59" s="50">
        <f t="shared" si="11"/>
        <v>0.578125</v>
      </c>
      <c r="L59" s="120">
        <f t="shared" si="14"/>
        <v>28.5</v>
      </c>
    </row>
    <row r="60" spans="1:12" s="167" customFormat="1" ht="13.5" customHeight="1">
      <c r="A60" s="67">
        <v>3.5</v>
      </c>
      <c r="B60" s="47">
        <f t="shared" si="12"/>
        <v>44</v>
      </c>
      <c r="C60" s="47">
        <f t="shared" si="13"/>
        <v>150</v>
      </c>
      <c r="D60" s="91" t="s">
        <v>529</v>
      </c>
      <c r="E60" s="49" t="s">
        <v>522</v>
      </c>
      <c r="F60" s="49"/>
      <c r="G60" s="50">
        <f t="shared" si="7"/>
        <v>0.5625</v>
      </c>
      <c r="H60" s="50">
        <f t="shared" si="8"/>
        <v>0.5680555555555555</v>
      </c>
      <c r="I60" s="50">
        <f t="shared" si="9"/>
        <v>0.5744047619047619</v>
      </c>
      <c r="J60" s="50">
        <f t="shared" si="10"/>
        <v>0.5817307692307693</v>
      </c>
      <c r="K60" s="50">
        <f t="shared" si="11"/>
        <v>0.5902777777777778</v>
      </c>
      <c r="L60" s="120">
        <f t="shared" si="14"/>
        <v>32</v>
      </c>
    </row>
    <row r="61" spans="1:12" s="167" customFormat="1" ht="25.5" customHeight="1">
      <c r="A61" s="67">
        <v>4</v>
      </c>
      <c r="B61" s="47">
        <f t="shared" si="12"/>
        <v>40</v>
      </c>
      <c r="C61" s="47">
        <f t="shared" si="13"/>
        <v>154</v>
      </c>
      <c r="D61" s="169" t="s">
        <v>530</v>
      </c>
      <c r="E61" s="49" t="s">
        <v>531</v>
      </c>
      <c r="F61" s="49"/>
      <c r="G61" s="50">
        <f t="shared" si="7"/>
        <v>0.5729166666666667</v>
      </c>
      <c r="H61" s="50">
        <f t="shared" si="8"/>
        <v>0.5791666666666667</v>
      </c>
      <c r="I61" s="50">
        <f t="shared" si="9"/>
        <v>0.5863095238095238</v>
      </c>
      <c r="J61" s="50">
        <f t="shared" si="10"/>
        <v>0.594551282051282</v>
      </c>
      <c r="K61" s="50">
        <f t="shared" si="11"/>
        <v>0.6041666666666667</v>
      </c>
      <c r="L61" s="120">
        <f t="shared" si="14"/>
        <v>36</v>
      </c>
    </row>
    <row r="62" spans="1:12" s="167" customFormat="1" ht="13.5" customHeight="1">
      <c r="A62" s="67">
        <v>2.5</v>
      </c>
      <c r="B62" s="47">
        <f t="shared" si="12"/>
        <v>37.5</v>
      </c>
      <c r="C62" s="47">
        <f t="shared" si="13"/>
        <v>156.5</v>
      </c>
      <c r="D62" s="91" t="s">
        <v>509</v>
      </c>
      <c r="E62" s="49"/>
      <c r="F62" s="49"/>
      <c r="G62" s="50">
        <f t="shared" si="7"/>
        <v>0.5794270833333334</v>
      </c>
      <c r="H62" s="50">
        <f t="shared" si="8"/>
        <v>0.5861111111111111</v>
      </c>
      <c r="I62" s="50">
        <f t="shared" si="9"/>
        <v>0.59375</v>
      </c>
      <c r="J62" s="50">
        <f t="shared" si="10"/>
        <v>0.6025641025641025</v>
      </c>
      <c r="K62" s="50">
        <f t="shared" si="11"/>
        <v>0.6128472222222222</v>
      </c>
      <c r="L62" s="120">
        <f t="shared" si="14"/>
        <v>38.5</v>
      </c>
    </row>
    <row r="63" spans="1:12" s="167" customFormat="1" ht="13.5" customHeight="1">
      <c r="A63" s="67">
        <v>5</v>
      </c>
      <c r="B63" s="47">
        <f t="shared" si="12"/>
        <v>32.5</v>
      </c>
      <c r="C63" s="47">
        <f t="shared" si="13"/>
        <v>161.5</v>
      </c>
      <c r="D63" s="68" t="s">
        <v>532</v>
      </c>
      <c r="E63" s="49" t="s">
        <v>533</v>
      </c>
      <c r="F63" s="49"/>
      <c r="G63" s="50">
        <f t="shared" si="7"/>
        <v>0.5924479166666667</v>
      </c>
      <c r="H63" s="50">
        <f t="shared" si="8"/>
        <v>0.6</v>
      </c>
      <c r="I63" s="50">
        <f t="shared" si="9"/>
        <v>0.6086309523809523</v>
      </c>
      <c r="J63" s="50">
        <f t="shared" si="10"/>
        <v>0.6185897435897436</v>
      </c>
      <c r="K63" s="50">
        <f t="shared" si="11"/>
        <v>0.6302083333333334</v>
      </c>
      <c r="L63" s="120">
        <f t="shared" si="14"/>
        <v>43.5</v>
      </c>
    </row>
    <row r="64" spans="1:12" s="167" customFormat="1" ht="13.5" customHeight="1">
      <c r="A64" s="67">
        <v>6.5</v>
      </c>
      <c r="B64" s="47">
        <f t="shared" si="12"/>
        <v>26</v>
      </c>
      <c r="C64" s="47">
        <f t="shared" si="13"/>
        <v>168</v>
      </c>
      <c r="D64" s="91" t="s">
        <v>529</v>
      </c>
      <c r="E64" s="49"/>
      <c r="F64" s="49"/>
      <c r="G64" s="50">
        <f t="shared" si="7"/>
        <v>0.609375</v>
      </c>
      <c r="H64" s="50">
        <f t="shared" si="8"/>
        <v>0.6180555555555556</v>
      </c>
      <c r="I64" s="50">
        <f t="shared" si="9"/>
        <v>0.6279761904761905</v>
      </c>
      <c r="J64" s="50">
        <f t="shared" si="10"/>
        <v>0.6394230769230769</v>
      </c>
      <c r="K64" s="50">
        <f t="shared" si="11"/>
        <v>0.6527777777777778</v>
      </c>
      <c r="L64" s="120">
        <f t="shared" si="14"/>
        <v>50</v>
      </c>
    </row>
    <row r="65" spans="1:12" s="167" customFormat="1" ht="13.5" customHeight="1">
      <c r="A65" s="67">
        <v>1.5</v>
      </c>
      <c r="B65" s="47">
        <f t="shared" si="12"/>
        <v>24.5</v>
      </c>
      <c r="C65" s="47">
        <f t="shared" si="13"/>
        <v>169.5</v>
      </c>
      <c r="D65" s="320" t="s">
        <v>1101</v>
      </c>
      <c r="E65" s="316" t="s">
        <v>531</v>
      </c>
      <c r="F65" s="49"/>
      <c r="G65" s="50">
        <f t="shared" si="7"/>
        <v>0.61328125</v>
      </c>
      <c r="H65" s="50">
        <f t="shared" si="8"/>
        <v>0.6222222222222222</v>
      </c>
      <c r="I65" s="50">
        <f t="shared" si="9"/>
        <v>0.6324404761904762</v>
      </c>
      <c r="J65" s="50">
        <f t="shared" si="10"/>
        <v>0.6442307692307693</v>
      </c>
      <c r="K65" s="50">
        <f t="shared" si="11"/>
        <v>0.6579861111111112</v>
      </c>
      <c r="L65" s="120">
        <f t="shared" si="14"/>
        <v>51.5</v>
      </c>
    </row>
    <row r="66" spans="1:12" s="167" customFormat="1" ht="13.5" customHeight="1">
      <c r="A66" s="67">
        <v>6</v>
      </c>
      <c r="B66" s="47">
        <f t="shared" si="12"/>
        <v>18.5</v>
      </c>
      <c r="C66" s="47">
        <f t="shared" si="13"/>
        <v>175.5</v>
      </c>
      <c r="D66" s="320" t="s">
        <v>1102</v>
      </c>
      <c r="E66" s="316" t="s">
        <v>1103</v>
      </c>
      <c r="F66" s="49"/>
      <c r="G66" s="50">
        <f t="shared" si="7"/>
        <v>0.62890625</v>
      </c>
      <c r="H66" s="50">
        <f t="shared" si="8"/>
        <v>0.6388888888888888</v>
      </c>
      <c r="I66" s="50">
        <f t="shared" si="9"/>
        <v>0.6502976190476191</v>
      </c>
      <c r="J66" s="50">
        <f t="shared" si="10"/>
        <v>0.6634615384615384</v>
      </c>
      <c r="K66" s="50">
        <f t="shared" si="11"/>
        <v>0.6788194444444444</v>
      </c>
      <c r="L66" s="120">
        <f t="shared" si="14"/>
        <v>57.5</v>
      </c>
    </row>
    <row r="67" spans="1:12" s="167" customFormat="1" ht="13.5" customHeight="1">
      <c r="A67" s="67">
        <v>3.5</v>
      </c>
      <c r="B67" s="47">
        <f t="shared" si="12"/>
        <v>15</v>
      </c>
      <c r="C67" s="47">
        <f t="shared" si="13"/>
        <v>179</v>
      </c>
      <c r="D67" s="320" t="s">
        <v>1106</v>
      </c>
      <c r="E67" s="316" t="s">
        <v>1090</v>
      </c>
      <c r="F67" s="49"/>
      <c r="G67" s="50">
        <f t="shared" si="7"/>
        <v>0.6380208333333334</v>
      </c>
      <c r="H67" s="50">
        <f t="shared" si="8"/>
        <v>0.6486111111111111</v>
      </c>
      <c r="I67" s="50">
        <f t="shared" si="9"/>
        <v>0.6607142857142857</v>
      </c>
      <c r="J67" s="50">
        <f t="shared" si="10"/>
        <v>0.6746794871794872</v>
      </c>
      <c r="K67" s="50">
        <f t="shared" si="11"/>
        <v>0.6909722222222222</v>
      </c>
      <c r="L67" s="120">
        <f t="shared" si="14"/>
        <v>61</v>
      </c>
    </row>
    <row r="68" spans="1:12" s="167" customFormat="1" ht="13.5" customHeight="1">
      <c r="A68" s="67">
        <v>7</v>
      </c>
      <c r="B68" s="47">
        <f t="shared" si="12"/>
        <v>8</v>
      </c>
      <c r="C68" s="47">
        <f t="shared" si="13"/>
        <v>186</v>
      </c>
      <c r="D68" s="320" t="s">
        <v>1107</v>
      </c>
      <c r="E68" s="316" t="s">
        <v>1104</v>
      </c>
      <c r="F68" s="49"/>
      <c r="G68" s="50">
        <f t="shared" si="7"/>
        <v>0.65625</v>
      </c>
      <c r="H68" s="50">
        <f t="shared" si="8"/>
        <v>0.6680555555555555</v>
      </c>
      <c r="I68" s="50">
        <f t="shared" si="9"/>
        <v>0.6815476190476191</v>
      </c>
      <c r="J68" s="50">
        <f t="shared" si="10"/>
        <v>0.6971153846153846</v>
      </c>
      <c r="K68" s="50">
        <f t="shared" si="11"/>
        <v>0.7152777777777778</v>
      </c>
      <c r="L68" s="120">
        <f t="shared" si="14"/>
        <v>68</v>
      </c>
    </row>
    <row r="69" spans="1:12" s="167" customFormat="1" ht="13.5" customHeight="1">
      <c r="A69" s="67">
        <v>1</v>
      </c>
      <c r="B69" s="47">
        <f t="shared" si="12"/>
        <v>7</v>
      </c>
      <c r="C69" s="47">
        <f t="shared" si="13"/>
        <v>187</v>
      </c>
      <c r="D69" s="320" t="s">
        <v>1105</v>
      </c>
      <c r="E69" s="316" t="s">
        <v>1104</v>
      </c>
      <c r="F69" s="49"/>
      <c r="G69" s="50">
        <f t="shared" si="7"/>
        <v>0.6588541666666667</v>
      </c>
      <c r="H69" s="50">
        <f t="shared" si="8"/>
        <v>0.6708333333333334</v>
      </c>
      <c r="I69" s="50">
        <f t="shared" si="9"/>
        <v>0.6845238095238095</v>
      </c>
      <c r="J69" s="50">
        <f t="shared" si="10"/>
        <v>0.7003205128205128</v>
      </c>
      <c r="K69" s="50">
        <f t="shared" si="11"/>
        <v>0.71875</v>
      </c>
      <c r="L69" s="120">
        <f t="shared" si="14"/>
        <v>69</v>
      </c>
    </row>
    <row r="70" spans="1:12" s="167" customFormat="1" ht="13.5" customHeight="1" hidden="1">
      <c r="A70" s="67"/>
      <c r="B70" s="47">
        <f t="shared" si="12"/>
        <v>7</v>
      </c>
      <c r="C70" s="47">
        <f t="shared" si="13"/>
        <v>187</v>
      </c>
      <c r="D70" s="68"/>
      <c r="E70" s="49"/>
      <c r="F70" s="49"/>
      <c r="G70" s="50">
        <f t="shared" si="7"/>
        <v>0.6588541666666667</v>
      </c>
      <c r="H70" s="50">
        <f t="shared" si="8"/>
        <v>0.6708333333333334</v>
      </c>
      <c r="I70" s="50">
        <f t="shared" si="9"/>
        <v>0.6845238095238095</v>
      </c>
      <c r="J70" s="50">
        <f t="shared" si="10"/>
        <v>0.7003205128205128</v>
      </c>
      <c r="K70" s="50">
        <f t="shared" si="11"/>
        <v>0.71875</v>
      </c>
      <c r="L70" s="120">
        <f t="shared" si="14"/>
        <v>69</v>
      </c>
    </row>
    <row r="71" spans="1:12" s="167" customFormat="1" ht="12.75" customHeight="1" hidden="1">
      <c r="A71" s="67"/>
      <c r="B71" s="47">
        <f t="shared" si="12"/>
        <v>7</v>
      </c>
      <c r="C71" s="47">
        <f t="shared" si="13"/>
        <v>187</v>
      </c>
      <c r="D71" s="68"/>
      <c r="E71" s="49"/>
      <c r="F71" s="49"/>
      <c r="G71" s="50">
        <f t="shared" si="7"/>
        <v>0.6588541666666667</v>
      </c>
      <c r="H71" s="50">
        <f t="shared" si="8"/>
        <v>0.6708333333333334</v>
      </c>
      <c r="I71" s="50">
        <f t="shared" si="9"/>
        <v>0.6845238095238095</v>
      </c>
      <c r="J71" s="50">
        <f t="shared" si="10"/>
        <v>0.7003205128205128</v>
      </c>
      <c r="K71" s="50">
        <f t="shared" si="11"/>
        <v>0.71875</v>
      </c>
      <c r="L71" s="120">
        <f t="shared" si="14"/>
        <v>69</v>
      </c>
    </row>
    <row r="72" spans="1:12" s="167" customFormat="1" ht="12.75" customHeight="1" hidden="1">
      <c r="A72" s="67"/>
      <c r="B72" s="47">
        <f t="shared" si="12"/>
        <v>7</v>
      </c>
      <c r="C72" s="47">
        <f t="shared" si="13"/>
        <v>187</v>
      </c>
      <c r="D72" s="68"/>
      <c r="E72" s="49"/>
      <c r="F72" s="49"/>
      <c r="G72" s="50">
        <f t="shared" si="7"/>
        <v>0.6588541666666667</v>
      </c>
      <c r="H72" s="50">
        <f t="shared" si="8"/>
        <v>0.6708333333333334</v>
      </c>
      <c r="I72" s="50">
        <f t="shared" si="9"/>
        <v>0.6845238095238095</v>
      </c>
      <c r="J72" s="50">
        <f t="shared" si="10"/>
        <v>0.7003205128205128</v>
      </c>
      <c r="K72" s="50">
        <f t="shared" si="11"/>
        <v>0.71875</v>
      </c>
      <c r="L72" s="120">
        <f t="shared" si="14"/>
        <v>69</v>
      </c>
    </row>
    <row r="73" spans="1:12" s="167" customFormat="1" ht="12.75" customHeight="1" hidden="1">
      <c r="A73" s="49"/>
      <c r="B73" s="47">
        <f t="shared" si="12"/>
        <v>7</v>
      </c>
      <c r="C73" s="47">
        <f t="shared" si="13"/>
        <v>187</v>
      </c>
      <c r="D73" s="68"/>
      <c r="E73" s="49"/>
      <c r="F73" s="49"/>
      <c r="G73" s="50">
        <f t="shared" si="7"/>
        <v>0.6588541666666667</v>
      </c>
      <c r="H73" s="50">
        <f t="shared" si="8"/>
        <v>0.6708333333333334</v>
      </c>
      <c r="I73" s="50">
        <f t="shared" si="9"/>
        <v>0.6845238095238095</v>
      </c>
      <c r="J73" s="50">
        <f t="shared" si="10"/>
        <v>0.7003205128205128</v>
      </c>
      <c r="K73" s="50">
        <f t="shared" si="11"/>
        <v>0.71875</v>
      </c>
      <c r="L73" s="120">
        <f t="shared" si="14"/>
        <v>69</v>
      </c>
    </row>
    <row r="74" spans="1:12" s="167" customFormat="1" ht="12.75" customHeight="1" hidden="1">
      <c r="A74" s="49"/>
      <c r="B74" s="47">
        <f t="shared" si="12"/>
        <v>7</v>
      </c>
      <c r="C74" s="47">
        <f t="shared" si="13"/>
        <v>187</v>
      </c>
      <c r="D74" s="68"/>
      <c r="E74" s="49"/>
      <c r="F74" s="49"/>
      <c r="G74" s="50">
        <f t="shared" si="7"/>
        <v>0.6588541666666667</v>
      </c>
      <c r="H74" s="50">
        <f t="shared" si="8"/>
        <v>0.6708333333333334</v>
      </c>
      <c r="I74" s="50">
        <f t="shared" si="9"/>
        <v>0.6845238095238095</v>
      </c>
      <c r="J74" s="50">
        <f t="shared" si="10"/>
        <v>0.7003205128205128</v>
      </c>
      <c r="K74" s="50">
        <f t="shared" si="11"/>
        <v>0.71875</v>
      </c>
      <c r="L74" s="120">
        <f t="shared" si="14"/>
        <v>69</v>
      </c>
    </row>
    <row r="75" spans="1:12" s="167" customFormat="1" ht="12.75" customHeight="1" hidden="1">
      <c r="A75" s="49"/>
      <c r="B75" s="47">
        <f t="shared" si="12"/>
        <v>7</v>
      </c>
      <c r="C75" s="47">
        <f t="shared" si="13"/>
        <v>187</v>
      </c>
      <c r="D75" s="68"/>
      <c r="E75" s="49"/>
      <c r="F75" s="49"/>
      <c r="G75" s="50">
        <f t="shared" si="7"/>
        <v>0.6588541666666667</v>
      </c>
      <c r="H75" s="50">
        <f t="shared" si="8"/>
        <v>0.6708333333333334</v>
      </c>
      <c r="I75" s="50">
        <f t="shared" si="9"/>
        <v>0.6845238095238095</v>
      </c>
      <c r="J75" s="50">
        <f t="shared" si="10"/>
        <v>0.7003205128205128</v>
      </c>
      <c r="K75" s="50">
        <f t="shared" si="11"/>
        <v>0.71875</v>
      </c>
      <c r="L75" s="120">
        <f t="shared" si="14"/>
        <v>69</v>
      </c>
    </row>
    <row r="76" spans="1:12" s="167" customFormat="1" ht="12.75" customHeight="1" hidden="1">
      <c r="A76" s="49"/>
      <c r="B76" s="47">
        <f>B75-A76</f>
        <v>7</v>
      </c>
      <c r="C76" s="47">
        <f t="shared" si="13"/>
        <v>187</v>
      </c>
      <c r="D76" s="68"/>
      <c r="E76" s="49"/>
      <c r="F76" s="49"/>
      <c r="G76" s="50">
        <f t="shared" si="7"/>
        <v>0.6588541666666667</v>
      </c>
      <c r="H76" s="50">
        <f t="shared" si="8"/>
        <v>0.6708333333333334</v>
      </c>
      <c r="I76" s="50">
        <f t="shared" si="9"/>
        <v>0.6845238095238095</v>
      </c>
      <c r="J76" s="50">
        <f t="shared" si="10"/>
        <v>0.7003205128205128</v>
      </c>
      <c r="K76" s="50">
        <f t="shared" si="11"/>
        <v>0.71875</v>
      </c>
      <c r="L76" s="120">
        <f t="shared" si="14"/>
        <v>69</v>
      </c>
    </row>
    <row r="77" spans="1:12" s="167" customFormat="1" ht="12.75" customHeight="1" hidden="1">
      <c r="A77" s="49"/>
      <c r="B77" s="47">
        <f>B76-A77</f>
        <v>7</v>
      </c>
      <c r="C77" s="47">
        <f t="shared" si="13"/>
        <v>187</v>
      </c>
      <c r="D77" s="68"/>
      <c r="E77" s="49"/>
      <c r="F77" s="49"/>
      <c r="G77" s="50">
        <f t="shared" si="7"/>
        <v>0.6588541666666667</v>
      </c>
      <c r="H77" s="50">
        <f t="shared" si="8"/>
        <v>0.6708333333333334</v>
      </c>
      <c r="I77" s="50">
        <f t="shared" si="9"/>
        <v>0.6845238095238095</v>
      </c>
      <c r="J77" s="50">
        <f t="shared" si="10"/>
        <v>0.7003205128205128</v>
      </c>
      <c r="K77" s="50">
        <f t="shared" si="11"/>
        <v>0.71875</v>
      </c>
      <c r="L77" s="120">
        <f>L76+A77</f>
        <v>69</v>
      </c>
    </row>
    <row r="78" spans="1:12" s="170" customFormat="1" ht="12.75" customHeight="1" hidden="1">
      <c r="A78" s="67"/>
      <c r="B78" s="47">
        <f>B77-A78</f>
        <v>7</v>
      </c>
      <c r="C78" s="47">
        <f t="shared" si="13"/>
        <v>187</v>
      </c>
      <c r="D78" s="68"/>
      <c r="E78" s="49"/>
      <c r="F78" s="49"/>
      <c r="G78" s="50">
        <f t="shared" si="7"/>
        <v>0.6588541666666667</v>
      </c>
      <c r="H78" s="50">
        <f t="shared" si="8"/>
        <v>0.6708333333333334</v>
      </c>
      <c r="I78" s="50">
        <f t="shared" si="9"/>
        <v>0.6845238095238095</v>
      </c>
      <c r="J78" s="50">
        <f t="shared" si="10"/>
        <v>0.7003205128205128</v>
      </c>
      <c r="K78" s="50">
        <f t="shared" si="11"/>
        <v>0.71875</v>
      </c>
      <c r="L78" s="120">
        <f>L77+A78</f>
        <v>69</v>
      </c>
    </row>
    <row r="79" spans="1:12" s="170" customFormat="1" ht="12.75" customHeight="1" hidden="1">
      <c r="A79" s="67"/>
      <c r="B79" s="47">
        <f>B78-A79</f>
        <v>7</v>
      </c>
      <c r="C79" s="47">
        <f t="shared" si="13"/>
        <v>187</v>
      </c>
      <c r="D79" s="171"/>
      <c r="E79" s="49"/>
      <c r="F79" s="172"/>
      <c r="G79" s="50">
        <f t="shared" si="7"/>
        <v>0.6588541666666667</v>
      </c>
      <c r="H79" s="50">
        <f t="shared" si="8"/>
        <v>0.6708333333333334</v>
      </c>
      <c r="I79" s="50">
        <f t="shared" si="9"/>
        <v>0.6845238095238095</v>
      </c>
      <c r="J79" s="50">
        <f t="shared" si="10"/>
        <v>0.7003205128205128</v>
      </c>
      <c r="K79" s="50">
        <f t="shared" si="11"/>
        <v>0.71875</v>
      </c>
      <c r="L79" s="120">
        <f>L78+A79</f>
        <v>69</v>
      </c>
    </row>
    <row r="80" spans="1:12" s="170" customFormat="1" ht="13.5" customHeight="1">
      <c r="A80" s="67">
        <v>7</v>
      </c>
      <c r="B80" s="47">
        <f>B79-A80</f>
        <v>0</v>
      </c>
      <c r="C80" s="47">
        <f t="shared" si="13"/>
        <v>194</v>
      </c>
      <c r="D80" s="173" t="s">
        <v>535</v>
      </c>
      <c r="E80" s="49"/>
      <c r="F80" s="49">
        <v>112</v>
      </c>
      <c r="G80" s="50">
        <f t="shared" si="7"/>
        <v>0.6770833333333334</v>
      </c>
      <c r="H80" s="50">
        <f t="shared" si="8"/>
        <v>0.6902777777777778</v>
      </c>
      <c r="I80" s="50">
        <f t="shared" si="9"/>
        <v>0.7053571428571428</v>
      </c>
      <c r="J80" s="50">
        <f t="shared" si="10"/>
        <v>0.7227564102564102</v>
      </c>
      <c r="K80" s="50">
        <f t="shared" si="11"/>
        <v>0.7430555555555556</v>
      </c>
      <c r="L80" s="120">
        <f>L79+A80</f>
        <v>76</v>
      </c>
    </row>
    <row r="81" ht="13.5" customHeight="1">
      <c r="E81" s="13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5" right="0.39375" top="0.39375" bottom="0.39375" header="0.5118055555555556" footer="0.39375"/>
  <pageSetup horizontalDpi="300" verticalDpi="300" orientation="portrait" paperSize="9" scale="71" r:id="rId2"/>
  <headerFooter alignWithMargins="0">
    <oddFooter>&amp;L&amp;F   &amp;D  &amp;T&amp;C&amp;"Arial,Gras"&amp;12Itinéraire provisoire&amp;R&amp;8Les communes en lettres majuscules sont des 
chefs-lieux de cantons, sous-préfectures ou préfectures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</dc:creator>
  <cp:keywords/>
  <dc:description/>
  <cp:lastModifiedBy>AC</cp:lastModifiedBy>
  <cp:lastPrinted>2012-06-19T21:01:21Z</cp:lastPrinted>
  <dcterms:created xsi:type="dcterms:W3CDTF">2012-06-18T08:13:31Z</dcterms:created>
  <dcterms:modified xsi:type="dcterms:W3CDTF">2012-07-03T10:27:58Z</dcterms:modified>
  <cp:category/>
  <cp:version/>
  <cp:contentType/>
  <cp:contentStatus/>
</cp:coreProperties>
</file>