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341" windowWidth="8355" windowHeight="9900" tabRatio="865" activeTab="14"/>
  </bookViews>
  <sheets>
    <sheet name="1 étap" sheetId="1" r:id="rId1"/>
    <sheet name="2 étap" sheetId="2" r:id="rId2"/>
    <sheet name="3 étap" sheetId="3" r:id="rId3"/>
    <sheet name="4 étap" sheetId="4" r:id="rId4"/>
    <sheet name="5 étap" sheetId="5" r:id="rId5"/>
    <sheet name="6 étap" sheetId="6" r:id="rId6"/>
    <sheet name="7 étap" sheetId="7" r:id="rId7"/>
    <sheet name="8 étap" sheetId="8" r:id="rId8"/>
    <sheet name="9 étap" sheetId="9" r:id="rId9"/>
    <sheet name="10 étap" sheetId="10" r:id="rId10"/>
    <sheet name="11 étap" sheetId="11" r:id="rId11"/>
    <sheet name="12 étap" sheetId="12" r:id="rId12"/>
    <sheet name="13 étap" sheetId="13" r:id="rId13"/>
    <sheet name="14 étap" sheetId="14" r:id="rId14"/>
    <sheet name="récap" sheetId="15" r:id="rId15"/>
  </sheets>
  <definedNames>
    <definedName name="Excel_BuiltIn_Print_Area_12">'12 étap'!$A$1:$K$69</definedName>
    <definedName name="Excel_BuiltIn_Print_Area_2">'2 étap'!$A$1:$K$67</definedName>
    <definedName name="Excel_BuiltIn_Print_Area_8">'10 étap'!$A$1:$K$71</definedName>
    <definedName name="Excel_BuiltIn_Print_Area_9">'11 étap'!$A$1:$K$77</definedName>
    <definedName name="_xlnm.Print_Area" localSheetId="0">'1 étap'!$A$1:$K$81</definedName>
    <definedName name="_xlnm.Print_Area" localSheetId="9">'10 étap'!$A$1:$K$80</definedName>
    <definedName name="_xlnm.Print_Area" localSheetId="10">'11 étap'!$A$1:$K$80</definedName>
    <definedName name="_xlnm.Print_Area" localSheetId="11">'12 étap'!$A$1:$K$80</definedName>
    <definedName name="_xlnm.Print_Area" localSheetId="12">'13 étap'!$A$1:$K$80</definedName>
    <definedName name="_xlnm.Print_Area" localSheetId="13">'14 étap'!$A$1:$K$80</definedName>
    <definedName name="_xlnm.Print_Area" localSheetId="1">'2 étap'!$A$1:$K$81</definedName>
    <definedName name="_xlnm.Print_Area" localSheetId="2">'3 étap'!$A$1:$K$81</definedName>
    <definedName name="_xlnm.Print_Area" localSheetId="3">'4 étap'!$A$1:$K$81</definedName>
    <definedName name="_xlnm.Print_Area" localSheetId="4">'5 étap'!$A$1:$K$80</definedName>
    <definedName name="_xlnm.Print_Area" localSheetId="5">'6 étap'!$A$1:$K$80</definedName>
    <definedName name="_xlnm.Print_Area" localSheetId="6">'7 étap'!$A$1:$K$80</definedName>
    <definedName name="_xlnm.Print_Area" localSheetId="7">'8 étap'!$A$1:$K$80</definedName>
    <definedName name="_xlnm.Print_Area" localSheetId="8">'9 étap'!$A$1:$K$80</definedName>
    <definedName name="_xlnm.Print_Area" localSheetId="14">'récap'!$A$1:$M$39</definedName>
  </definedNames>
  <calcPr fullCalcOnLoad="1"/>
</workbook>
</file>

<file path=xl/sharedStrings.xml><?xml version="1.0" encoding="utf-8"?>
<sst xmlns="http://schemas.openxmlformats.org/spreadsheetml/2006/main" count="1643" uniqueCount="908">
  <si>
    <t>LA FRANCE EN COURANT</t>
  </si>
  <si>
    <t>Vitesse km/h</t>
  </si>
  <si>
    <t>Pour</t>
  </si>
  <si>
    <t>Km</t>
  </si>
  <si>
    <t>Feuille d'itinéraire détaillé</t>
  </si>
  <si>
    <t>km</t>
  </si>
  <si>
    <t>Départ matin</t>
  </si>
  <si>
    <t>Lieu</t>
  </si>
  <si>
    <t>ROUTE</t>
  </si>
  <si>
    <t>Altitude</t>
  </si>
  <si>
    <t>Heures de passages</t>
  </si>
  <si>
    <t>Départ 2ème 1/2 étape</t>
  </si>
  <si>
    <t>Int</t>
  </si>
  <si>
    <t>à parcourir</t>
  </si>
  <si>
    <t>parcourus</t>
  </si>
  <si>
    <t>Suivie</t>
  </si>
  <si>
    <t>16km/h</t>
  </si>
  <si>
    <t>15km/h</t>
  </si>
  <si>
    <t>14 km/h</t>
  </si>
  <si>
    <t>13 km/h</t>
  </si>
  <si>
    <t>12 km/h</t>
  </si>
  <si>
    <t>Départ 2è demi étape</t>
  </si>
  <si>
    <t>1er</t>
  </si>
  <si>
    <t>2ème</t>
  </si>
  <si>
    <t>1/2 ETAPE</t>
  </si>
  <si>
    <t>N°</t>
  </si>
  <si>
    <t>ETAPE</t>
  </si>
  <si>
    <t>CP</t>
  </si>
  <si>
    <t>Départ</t>
  </si>
  <si>
    <t>Commune</t>
  </si>
  <si>
    <t xml:space="preserve">1e </t>
  </si>
  <si>
    <t xml:space="preserve">2e </t>
  </si>
  <si>
    <t xml:space="preserve">3e </t>
  </si>
  <si>
    <t xml:space="preserve">4e </t>
  </si>
  <si>
    <t xml:space="preserve">5e </t>
  </si>
  <si>
    <t xml:space="preserve">6e </t>
  </si>
  <si>
    <t xml:space="preserve">7e </t>
  </si>
  <si>
    <t xml:space="preserve">8e </t>
  </si>
  <si>
    <t xml:space="preserve">9e </t>
  </si>
  <si>
    <t>10e</t>
  </si>
  <si>
    <t>11e</t>
  </si>
  <si>
    <t>12e</t>
  </si>
  <si>
    <t>13e</t>
  </si>
  <si>
    <t>14e</t>
  </si>
  <si>
    <t>Petit déjeuner à partir du KM</t>
  </si>
  <si>
    <t>1/2Moitiée de la 1ère demie étape</t>
  </si>
  <si>
    <t>KM</t>
  </si>
  <si>
    <t xml:space="preserve">départ de </t>
  </si>
  <si>
    <t>:</t>
  </si>
  <si>
    <t>D16</t>
  </si>
  <si>
    <t>D122</t>
  </si>
  <si>
    <t>D224</t>
  </si>
  <si>
    <t>D150</t>
  </si>
  <si>
    <t>D112</t>
  </si>
  <si>
    <t>D42</t>
  </si>
  <si>
    <t>D49</t>
  </si>
  <si>
    <t>D37</t>
  </si>
  <si>
    <t>D54</t>
  </si>
  <si>
    <t>21è Tour</t>
  </si>
  <si>
    <t>D32</t>
  </si>
  <si>
    <t>VC</t>
  </si>
  <si>
    <t>D123</t>
  </si>
  <si>
    <t>D102</t>
  </si>
  <si>
    <t>D116</t>
  </si>
  <si>
    <t>D136</t>
  </si>
  <si>
    <t>D47</t>
  </si>
  <si>
    <t>D18</t>
  </si>
  <si>
    <t>D1</t>
  </si>
  <si>
    <t>D89</t>
  </si>
  <si>
    <t>D10</t>
  </si>
  <si>
    <t>D17</t>
  </si>
  <si>
    <t>D38</t>
  </si>
  <si>
    <t>D11</t>
  </si>
  <si>
    <t>D19</t>
  </si>
  <si>
    <t>D26</t>
  </si>
  <si>
    <t>D13</t>
  </si>
  <si>
    <t>D30</t>
  </si>
  <si>
    <t>D925</t>
  </si>
  <si>
    <t>D5</t>
  </si>
  <si>
    <t>D74</t>
  </si>
  <si>
    <t>D35</t>
  </si>
  <si>
    <t>D28</t>
  </si>
  <si>
    <t>D3</t>
  </si>
  <si>
    <t>D61</t>
  </si>
  <si>
    <t>D994</t>
  </si>
  <si>
    <t>D76</t>
  </si>
  <si>
    <t>D43</t>
  </si>
  <si>
    <t>D80</t>
  </si>
  <si>
    <t>D121</t>
  </si>
  <si>
    <t>D128</t>
  </si>
  <si>
    <t>D36</t>
  </si>
  <si>
    <t>D996</t>
  </si>
  <si>
    <t>D154</t>
  </si>
  <si>
    <t>D71</t>
  </si>
  <si>
    <t>D310</t>
  </si>
  <si>
    <t>D79</t>
  </si>
  <si>
    <t>D274</t>
  </si>
  <si>
    <t>D9</t>
  </si>
  <si>
    <t>D4</t>
  </si>
  <si>
    <t>D118</t>
  </si>
  <si>
    <t>D58</t>
  </si>
  <si>
    <t>D90</t>
  </si>
  <si>
    <t>D86</t>
  </si>
  <si>
    <t>D64</t>
  </si>
  <si>
    <t>D63</t>
  </si>
  <si>
    <t>D33</t>
  </si>
  <si>
    <t>72 SARTHE</t>
  </si>
  <si>
    <t>D52</t>
  </si>
  <si>
    <t>D25</t>
  </si>
  <si>
    <t>D237</t>
  </si>
  <si>
    <t>D85</t>
  </si>
  <si>
    <t>D276</t>
  </si>
  <si>
    <t>D6</t>
  </si>
  <si>
    <t>D46</t>
  </si>
  <si>
    <t>D145</t>
  </si>
  <si>
    <t>D108</t>
  </si>
  <si>
    <t>D2</t>
  </si>
  <si>
    <t>D23</t>
  </si>
  <si>
    <t>D936</t>
  </si>
  <si>
    <t>Onzain</t>
  </si>
  <si>
    <t>D147</t>
  </si>
  <si>
    <t>61 ORNE</t>
  </si>
  <si>
    <t>22 ème Tour</t>
  </si>
  <si>
    <t>Dimanche 18 juillet 2010</t>
  </si>
  <si>
    <t>HOYMILLE  GUISE</t>
  </si>
  <si>
    <t>59 NORD</t>
  </si>
  <si>
    <t>Hoymille</t>
  </si>
  <si>
    <t>BERGUES</t>
  </si>
  <si>
    <t>D916</t>
  </si>
  <si>
    <t>CASSEL Rue d'Aire</t>
  </si>
  <si>
    <t>D138</t>
  </si>
  <si>
    <t>62 PAS DE CALAIS</t>
  </si>
  <si>
    <t>Aire sur La Lys D188</t>
  </si>
  <si>
    <t>D188</t>
  </si>
  <si>
    <t>LILLERS</t>
  </si>
  <si>
    <t>Marles les Mines</t>
  </si>
  <si>
    <t>HOUDAIN D86</t>
  </si>
  <si>
    <t>Rebreuve Ranchicourt</t>
  </si>
  <si>
    <t>Caucourt D73</t>
  </si>
  <si>
    <t>D73</t>
  </si>
  <si>
    <t>Villers-Chatel D73 e3</t>
  </si>
  <si>
    <t>D73e3</t>
  </si>
  <si>
    <t>AUBIGNY en ARTOIS D74</t>
  </si>
  <si>
    <t>Hermaville D7</t>
  </si>
  <si>
    <t>D7</t>
  </si>
  <si>
    <t>Habarcq</t>
  </si>
  <si>
    <t>Wanquetin</t>
  </si>
  <si>
    <t>BEAUMETZ LES LOGES</t>
  </si>
  <si>
    <t>Ayette</t>
  </si>
  <si>
    <t>BAPAUME</t>
  </si>
  <si>
    <t>Gouzeaucourt D16</t>
  </si>
  <si>
    <t>02 AISNE</t>
  </si>
  <si>
    <t>Beaurevoir</t>
  </si>
  <si>
    <t>Montbrehain D705</t>
  </si>
  <si>
    <t>D705</t>
  </si>
  <si>
    <t>Fresnoy le Grand</t>
  </si>
  <si>
    <t>Etaves et Bocquiaux</t>
  </si>
  <si>
    <t>Aisonville et Bernoville</t>
  </si>
  <si>
    <t>D960</t>
  </si>
  <si>
    <t>Longchamps</t>
  </si>
  <si>
    <t>GUISE</t>
  </si>
  <si>
    <t xml:space="preserve"> Lundi 19 juillet 2010</t>
  </si>
  <si>
    <t>2ème Et</t>
  </si>
  <si>
    <t>GUISE     BELLEVILLE sur MEUSE</t>
  </si>
  <si>
    <t>D946</t>
  </si>
  <si>
    <t>Audigny D37</t>
  </si>
  <si>
    <t>Chevennes</t>
  </si>
  <si>
    <t>D582</t>
  </si>
  <si>
    <t>Berlancourt</t>
  </si>
  <si>
    <t>MARLE D58</t>
  </si>
  <si>
    <t>D591</t>
  </si>
  <si>
    <t>Clermont les Fermes</t>
  </si>
  <si>
    <t>Dizy le Gros D966</t>
  </si>
  <si>
    <t>D966</t>
  </si>
  <si>
    <t>Inter D966 D30</t>
  </si>
  <si>
    <t>08 ARDENNES</t>
  </si>
  <si>
    <t>Taizy D30</t>
  </si>
  <si>
    <t>Acy Romance D18</t>
  </si>
  <si>
    <t>Sault lès Rethel D946</t>
  </si>
  <si>
    <t>Biermes D983</t>
  </si>
  <si>
    <t>D983</t>
  </si>
  <si>
    <t>ATTIGNY</t>
  </si>
  <si>
    <t>VOUZIERS</t>
  </si>
  <si>
    <t>VOUZIERS D946</t>
  </si>
  <si>
    <t>Inter D946 D41</t>
  </si>
  <si>
    <t>D41</t>
  </si>
  <si>
    <t>Falaise</t>
  </si>
  <si>
    <t>Olizy Primat</t>
  </si>
  <si>
    <t>INTER D41 D946</t>
  </si>
  <si>
    <t>GRANDPRE D342</t>
  </si>
  <si>
    <t>D342</t>
  </si>
  <si>
    <t>Fléville D946</t>
  </si>
  <si>
    <t>55 MEUSE</t>
  </si>
  <si>
    <t>VARENNES en ARGONNE D38</t>
  </si>
  <si>
    <t>Avocourt</t>
  </si>
  <si>
    <t>Esnes en Argonne</t>
  </si>
  <si>
    <t>Chattancourt</t>
  </si>
  <si>
    <t>Marre</t>
  </si>
  <si>
    <t>Inter D2B D964</t>
  </si>
  <si>
    <t>D964</t>
  </si>
  <si>
    <t>Belleville sur Meuse</t>
  </si>
  <si>
    <t xml:space="preserve"> Mardi 20 juillet 2010</t>
  </si>
  <si>
    <t>3ème Et</t>
  </si>
  <si>
    <t>BELLEVILLE sur MEUSE  REICHSTETT</t>
  </si>
  <si>
    <t>Mars la Tour D13</t>
  </si>
  <si>
    <t>Inter D13 D12</t>
  </si>
  <si>
    <t>D12</t>
  </si>
  <si>
    <t>Gorze</t>
  </si>
  <si>
    <t>Corny sur Moselle D66</t>
  </si>
  <si>
    <t>D66</t>
  </si>
  <si>
    <t>Inter D66 D5</t>
  </si>
  <si>
    <t>Inter D5 D66</t>
  </si>
  <si>
    <t>Fleury D913</t>
  </si>
  <si>
    <t>D913</t>
  </si>
  <si>
    <t>Pournoy la Grasse</t>
  </si>
  <si>
    <t>D67</t>
  </si>
  <si>
    <t>Chérisey</t>
  </si>
  <si>
    <t>Pontoy VC</t>
  </si>
  <si>
    <t>Beux VC</t>
  </si>
  <si>
    <t>Luppy</t>
  </si>
  <si>
    <t>Béchy D910</t>
  </si>
  <si>
    <t>D910</t>
  </si>
  <si>
    <t>Han sur Nied D999</t>
  </si>
  <si>
    <t>D999</t>
  </si>
  <si>
    <t>Vatimont</t>
  </si>
  <si>
    <t>Arraincourt</t>
  </si>
  <si>
    <t>Brulange</t>
  </si>
  <si>
    <t>Baronville D674</t>
  </si>
  <si>
    <t>D674</t>
  </si>
  <si>
    <t>Morhange</t>
  </si>
  <si>
    <t>Conthil</t>
  </si>
  <si>
    <t>Lidrequin</t>
  </si>
  <si>
    <t>Dieuze D38</t>
  </si>
  <si>
    <t>Inter D38 D27</t>
  </si>
  <si>
    <t>D27</t>
  </si>
  <si>
    <t>Langatte</t>
  </si>
  <si>
    <t>Haut Clocher</t>
  </si>
  <si>
    <t>SARREBOURG</t>
  </si>
  <si>
    <t>SARREBOURG D96</t>
  </si>
  <si>
    <t>D96</t>
  </si>
  <si>
    <t>Niderviller D45</t>
  </si>
  <si>
    <t>D45</t>
  </si>
  <si>
    <t>Inter D97 D45</t>
  </si>
  <si>
    <t>Inter  D98C D45</t>
  </si>
  <si>
    <t>Dabo</t>
  </si>
  <si>
    <t>Col de Valsberg</t>
  </si>
  <si>
    <t>67 BAS RHIN</t>
  </si>
  <si>
    <t>Romanswiller</t>
  </si>
  <si>
    <t>Nordheim D220</t>
  </si>
  <si>
    <t>D220</t>
  </si>
  <si>
    <t>Kuttolsheim D228</t>
  </si>
  <si>
    <t>D228</t>
  </si>
  <si>
    <t>Quatzenheim D30</t>
  </si>
  <si>
    <t>Wiwersheim</t>
  </si>
  <si>
    <t>Pfulgriesheim</t>
  </si>
  <si>
    <t>REICHSTETT</t>
  </si>
  <si>
    <t xml:space="preserve"> Mercredi 21 juillet 2010</t>
  </si>
  <si>
    <t>4ème Et</t>
  </si>
  <si>
    <t>REICHSTETT  BELFORT</t>
  </si>
  <si>
    <t>MUNDOLSHEIM D63</t>
  </si>
  <si>
    <t>Niederhausbergen</t>
  </si>
  <si>
    <t>Mittelhausbergen</t>
  </si>
  <si>
    <t>Oberhausbergen</t>
  </si>
  <si>
    <t>Wolfisheim D45</t>
  </si>
  <si>
    <t>Achenheim</t>
  </si>
  <si>
    <t>Ergersheim</t>
  </si>
  <si>
    <t>Dachstein</t>
  </si>
  <si>
    <t>Altorf</t>
  </si>
  <si>
    <t>D127</t>
  </si>
  <si>
    <t>Griesheim près Molsheim</t>
  </si>
  <si>
    <t>Boersch D35</t>
  </si>
  <si>
    <t>BARR</t>
  </si>
  <si>
    <t>D425</t>
  </si>
  <si>
    <t>Eichhoffen</t>
  </si>
  <si>
    <t>Blienschwiller</t>
  </si>
  <si>
    <t>Dambach la Ville</t>
  </si>
  <si>
    <t>Scherwiller</t>
  </si>
  <si>
    <t>Chatenois</t>
  </si>
  <si>
    <t>D1B</t>
  </si>
  <si>
    <t>RIBEAUVILLE</t>
  </si>
  <si>
    <t>Bennwihr</t>
  </si>
  <si>
    <t>Inter D1B D41 D10</t>
  </si>
  <si>
    <t>Inter N415 D10</t>
  </si>
  <si>
    <t>Turckheim</t>
  </si>
  <si>
    <t>Walbach</t>
  </si>
  <si>
    <t>Wihr au Val</t>
  </si>
  <si>
    <t>Gunsbach</t>
  </si>
  <si>
    <t>MUNSTER</t>
  </si>
  <si>
    <t>Muhlbach sur Munster</t>
  </si>
  <si>
    <t>Sondernach</t>
  </si>
  <si>
    <t>Col  de Platzerwasel</t>
  </si>
  <si>
    <t>Inter D27 D431</t>
  </si>
  <si>
    <t>D431</t>
  </si>
  <si>
    <t>Inter D430  D431</t>
  </si>
  <si>
    <t xml:space="preserve">Grand Ballon </t>
  </si>
  <si>
    <t>Col Amic D13B</t>
  </si>
  <si>
    <t>D13B</t>
  </si>
  <si>
    <t>Goldbach-Altenbach</t>
  </si>
  <si>
    <t>Willer sur Thur</t>
  </si>
  <si>
    <t>Bitschwiller lès Thann D14B</t>
  </si>
  <si>
    <t>D14B</t>
  </si>
  <si>
    <t>Col du Hundsruck</t>
  </si>
  <si>
    <t>D110</t>
  </si>
  <si>
    <t>90 TERRITOIRE DE BELFORT D2</t>
  </si>
  <si>
    <t>Rougemont le Château D25</t>
  </si>
  <si>
    <t>St Germain le Chatelet</t>
  </si>
  <si>
    <t>Inter D25 N83</t>
  </si>
  <si>
    <t>N83</t>
  </si>
  <si>
    <t>Roppe</t>
  </si>
  <si>
    <t>BELFORT</t>
  </si>
  <si>
    <t>Jeudi 22 juillet 2010</t>
  </si>
  <si>
    <t>5ème Et</t>
  </si>
  <si>
    <t>BELFORT MORTEAU</t>
  </si>
  <si>
    <t>Inter D47 D13</t>
  </si>
  <si>
    <t>Vézelois</t>
  </si>
  <si>
    <t>Brebotte D35</t>
  </si>
  <si>
    <t>Morvillars</t>
  </si>
  <si>
    <t>D480</t>
  </si>
  <si>
    <t>25 DOUBS</t>
  </si>
  <si>
    <t>Dampierre les Bois</t>
  </si>
  <si>
    <t>Dasle</t>
  </si>
  <si>
    <t>Vandoncourt</t>
  </si>
  <si>
    <t>Meslières</t>
  </si>
  <si>
    <t>Glay D247</t>
  </si>
  <si>
    <t>D247</t>
  </si>
  <si>
    <t>Dannemarie</t>
  </si>
  <si>
    <t>Chamesol D147</t>
  </si>
  <si>
    <t>Inter D147 D121</t>
  </si>
  <si>
    <t>SAINT  HIPPOLYTE</t>
  </si>
  <si>
    <t>D137</t>
  </si>
  <si>
    <t>Chatillon sous Maiche</t>
  </si>
  <si>
    <t>D340E</t>
  </si>
  <si>
    <t>Courcelles  lès Chatillon D137</t>
  </si>
  <si>
    <t>Froidevaux VC</t>
  </si>
  <si>
    <t>Int VC D313</t>
  </si>
  <si>
    <t>D313</t>
  </si>
  <si>
    <t>D464</t>
  </si>
  <si>
    <t>Cour St Maurice D464</t>
  </si>
  <si>
    <t>Inter D39 D464</t>
  </si>
  <si>
    <t>MAICHE</t>
  </si>
  <si>
    <t>Charquemont</t>
  </si>
  <si>
    <t>Fournet Blancheroche D211</t>
  </si>
  <si>
    <t>D211</t>
  </si>
  <si>
    <t xml:space="preserve">Grand Combe des bois </t>
  </si>
  <si>
    <t>Le Barboux</t>
  </si>
  <si>
    <t>D398</t>
  </si>
  <si>
    <t>Villers le Lac D461</t>
  </si>
  <si>
    <t>D461</t>
  </si>
  <si>
    <t>MORTEAU</t>
  </si>
  <si>
    <t>Vendredi 23 juillet 2010</t>
  </si>
  <si>
    <t>6ème Et</t>
  </si>
  <si>
    <t>Chapelle des Bois</t>
  </si>
  <si>
    <t>Bellefontaine</t>
  </si>
  <si>
    <t>MOREZ N5</t>
  </si>
  <si>
    <t>N5</t>
  </si>
  <si>
    <t>Les Rousses</t>
  </si>
  <si>
    <t>01 AIN</t>
  </si>
  <si>
    <t>Inter D936 D1005</t>
  </si>
  <si>
    <t>D1005</t>
  </si>
  <si>
    <t>Col de La Faucille</t>
  </si>
  <si>
    <t>GEX D984C</t>
  </si>
  <si>
    <t>D984C</t>
  </si>
  <si>
    <t>Crozet</t>
  </si>
  <si>
    <t>Thoiry</t>
  </si>
  <si>
    <t>St Jean de Gonville</t>
  </si>
  <si>
    <t>D984</t>
  </si>
  <si>
    <t>Péron</t>
  </si>
  <si>
    <t>Farges</t>
  </si>
  <si>
    <t>COLLONGES</t>
  </si>
  <si>
    <t>D1206</t>
  </si>
  <si>
    <t>74 HAUTE SAVOIE</t>
  </si>
  <si>
    <t>Chevrier D908A</t>
  </si>
  <si>
    <t>Vulbens</t>
  </si>
  <si>
    <t>Dingy en Vuache</t>
  </si>
  <si>
    <t>7D</t>
  </si>
  <si>
    <t>Savigny</t>
  </si>
  <si>
    <t>Inter D902 D7</t>
  </si>
  <si>
    <t>Sallenoves</t>
  </si>
  <si>
    <t>Inter D7 D1508</t>
  </si>
  <si>
    <t>D1508</t>
  </si>
  <si>
    <t xml:space="preserve">ANNECY </t>
  </si>
  <si>
    <t>ANNECY Rte de Bellegarde</t>
  </si>
  <si>
    <t>ANNECY Pont de Cran</t>
  </si>
  <si>
    <t>ANNECY Ave de la Republique</t>
  </si>
  <si>
    <t>ANNECY Ave de Cran</t>
  </si>
  <si>
    <t>ANNECY Ave Decouz</t>
  </si>
  <si>
    <t>ANNECY Bd du Lycée</t>
  </si>
  <si>
    <t>ANNECY Bd St Bernard de Monthon</t>
  </si>
  <si>
    <t>ANNECY Ave du Petit Port</t>
  </si>
  <si>
    <t>ANNECY Ave de Chavoires</t>
  </si>
  <si>
    <t>D909</t>
  </si>
  <si>
    <t>Veyrier du Lac</t>
  </si>
  <si>
    <t>D909A</t>
  </si>
  <si>
    <t>Menthon St Bernard</t>
  </si>
  <si>
    <t>Talloires</t>
  </si>
  <si>
    <t>Verthier D1508</t>
  </si>
  <si>
    <t>73 SAVOIE</t>
  </si>
  <si>
    <t>Ugine D71</t>
  </si>
  <si>
    <t>Inter D71 D67</t>
  </si>
  <si>
    <t>Col de Forclaz</t>
  </si>
  <si>
    <t>Queige D925</t>
  </si>
  <si>
    <t>Samedi 24 juillet 2010</t>
  </si>
  <si>
    <t>7ème Et</t>
  </si>
  <si>
    <t>D902</t>
  </si>
  <si>
    <t>Val d'Isere</t>
  </si>
  <si>
    <t>Col de l'Iseran</t>
  </si>
  <si>
    <t>Bonneval sur Arc</t>
  </si>
  <si>
    <t>Bessans</t>
  </si>
  <si>
    <t>Lanslevillard</t>
  </si>
  <si>
    <t>D1006</t>
  </si>
  <si>
    <t>Lanslebourg Mont Cenis D1007</t>
  </si>
  <si>
    <t>Termignon</t>
  </si>
  <si>
    <t>Sollières Sardières</t>
  </si>
  <si>
    <t>Bramans</t>
  </si>
  <si>
    <t>Avrieux</t>
  </si>
  <si>
    <t>Fourneaux</t>
  </si>
  <si>
    <t>St MICHEL de MAUREINNE</t>
  </si>
  <si>
    <t>Col du Télégraphe</t>
  </si>
  <si>
    <t>Valloire</t>
  </si>
  <si>
    <t>Col du Galibier</t>
  </si>
  <si>
    <t>Col du Lautaret</t>
  </si>
  <si>
    <t>D1091</t>
  </si>
  <si>
    <t>05 HAUTES ALPES</t>
  </si>
  <si>
    <t>La Salle les Alpes</t>
  </si>
  <si>
    <t>BRIANCON</t>
  </si>
  <si>
    <t>Villar St Pancrace</t>
  </si>
  <si>
    <t xml:space="preserve"> Dimanche 25 Juillet 2010</t>
  </si>
  <si>
    <t>8ème Et</t>
  </si>
  <si>
    <t>SAVINES le LAC     AUBENAS</t>
  </si>
  <si>
    <t>Montmaur Inter D320 D994</t>
  </si>
  <si>
    <t>Veynes</t>
  </si>
  <si>
    <t>SERRES</t>
  </si>
  <si>
    <t>Montclus</t>
  </si>
  <si>
    <t>l'Epine</t>
  </si>
  <si>
    <t>Col de la Saucle D26</t>
  </si>
  <si>
    <t>Col des Tourettes</t>
  </si>
  <si>
    <t>Montmorin</t>
  </si>
  <si>
    <t>Bruis</t>
  </si>
  <si>
    <t>La Charce</t>
  </si>
  <si>
    <t>Inter D61 D173</t>
  </si>
  <si>
    <t>D173</t>
  </si>
  <si>
    <t>Col de Pré Guittard</t>
  </si>
  <si>
    <t>Gumiane</t>
  </si>
  <si>
    <t>Col Lescou D335</t>
  </si>
  <si>
    <t>D335</t>
  </si>
  <si>
    <t>Bouvières D70</t>
  </si>
  <si>
    <t>D70</t>
  </si>
  <si>
    <t>Crupies</t>
  </si>
  <si>
    <t>Inter D70 D755</t>
  </si>
  <si>
    <t>D755</t>
  </si>
  <si>
    <t>Orcinas D191</t>
  </si>
  <si>
    <t>D191</t>
  </si>
  <si>
    <t>Inter D191 D191A</t>
  </si>
  <si>
    <t>D191A</t>
  </si>
  <si>
    <t>Inter D191A D191</t>
  </si>
  <si>
    <t>Inter D191 D538</t>
  </si>
  <si>
    <t>D538</t>
  </si>
  <si>
    <t>Inter D538 D110</t>
  </si>
  <si>
    <t>Félines sur Rimandoule D110 D328</t>
  </si>
  <si>
    <t>D328</t>
  </si>
  <si>
    <t>Rochebaudin</t>
  </si>
  <si>
    <t>Inter D328 D128</t>
  </si>
  <si>
    <t>Cléon d'Andran D6</t>
  </si>
  <si>
    <t>La Laupie</t>
  </si>
  <si>
    <t>Sauzet</t>
  </si>
  <si>
    <t>D6B</t>
  </si>
  <si>
    <t>St Marcel lès Sauzet</t>
  </si>
  <si>
    <t>Savasse</t>
  </si>
  <si>
    <t>D165</t>
  </si>
  <si>
    <t>Ancône</t>
  </si>
  <si>
    <t>Inter D165 D11</t>
  </si>
  <si>
    <t>07 ARDECHE</t>
  </si>
  <si>
    <t>D86H</t>
  </si>
  <si>
    <t>Chemins des Videaux</t>
  </si>
  <si>
    <t>St Martin sur Lavezon D213</t>
  </si>
  <si>
    <t>D213</t>
  </si>
  <si>
    <t>St Pierre la Roche</t>
  </si>
  <si>
    <t>Col de Fontenelle</t>
  </si>
  <si>
    <t>Inter D213 D7</t>
  </si>
  <si>
    <t>Col du Benas</t>
  </si>
  <si>
    <t>Freyssenet D224</t>
  </si>
  <si>
    <t>Darbres</t>
  </si>
  <si>
    <t>Lussas</t>
  </si>
  <si>
    <t>D259</t>
  </si>
  <si>
    <t>AUBENAS</t>
  </si>
  <si>
    <t xml:space="preserve"> Lundi 26 Juillet 2010</t>
  </si>
  <si>
    <t>9ème  Et</t>
  </si>
  <si>
    <t>D578B</t>
  </si>
  <si>
    <t>Ucel</t>
  </si>
  <si>
    <t>VALS les BAINS</t>
  </si>
  <si>
    <t>D578</t>
  </si>
  <si>
    <t>ANTRAIGUES sur VOLANE</t>
  </si>
  <si>
    <t>Laviolle</t>
  </si>
  <si>
    <t>Mézilhac D122</t>
  </si>
  <si>
    <t>Lachamp Raphael</t>
  </si>
  <si>
    <t>Inter  D378 D122</t>
  </si>
  <si>
    <t>Inter  D122 D116</t>
  </si>
  <si>
    <t>Inter  D116 D237 D378</t>
  </si>
  <si>
    <t>D378</t>
  </si>
  <si>
    <t>43  HAUTE LOIRE</t>
  </si>
  <si>
    <t>Les Estables D631</t>
  </si>
  <si>
    <t>D631</t>
  </si>
  <si>
    <t>Inter D631 D274</t>
  </si>
  <si>
    <t>Chaudeyrolles</t>
  </si>
  <si>
    <t>Inter  D274 D500</t>
  </si>
  <si>
    <t>D500</t>
  </si>
  <si>
    <t>FAY sur LIGNON</t>
  </si>
  <si>
    <t>Inter  D15 D500</t>
  </si>
  <si>
    <t>Inter  D26 D500</t>
  </si>
  <si>
    <t>Mazet St Voy</t>
  </si>
  <si>
    <t>Inter  D500 D103 Près de Tence</t>
  </si>
  <si>
    <t>D103</t>
  </si>
  <si>
    <t>YSSINGEAUX</t>
  </si>
  <si>
    <t>YSSINGEAUX D42</t>
  </si>
  <si>
    <t>Beaux</t>
  </si>
  <si>
    <t>Beauzac</t>
  </si>
  <si>
    <t>BAS EN BASSET</t>
  </si>
  <si>
    <t>AUREC sur LOIRE VC</t>
  </si>
  <si>
    <t>Route de Chazoume</t>
  </si>
  <si>
    <t>42 LOIRE D104</t>
  </si>
  <si>
    <t>D104</t>
  </si>
  <si>
    <t>St Maurice en Gourgois D3</t>
  </si>
  <si>
    <t>Inter D3 D108</t>
  </si>
  <si>
    <t>Chambles</t>
  </si>
  <si>
    <t>Inter D108 D32</t>
  </si>
  <si>
    <t>Inter D32 D25</t>
  </si>
  <si>
    <t>ANDREZIEUX BOUTHEON</t>
  </si>
  <si>
    <t>10ème Et</t>
  </si>
  <si>
    <t xml:space="preserve">42 LOIRE </t>
  </si>
  <si>
    <t>ANDREZIEUX BOUTHEON D498</t>
  </si>
  <si>
    <t>Boisset St Priest</t>
  </si>
  <si>
    <t>Margerie Chantagret</t>
  </si>
  <si>
    <t>Inter D102 D496</t>
  </si>
  <si>
    <t>D496</t>
  </si>
  <si>
    <t>63 PUY DE DOME D996</t>
  </si>
  <si>
    <t>St ANTHEME</t>
  </si>
  <si>
    <t>Col des Pradeaux</t>
  </si>
  <si>
    <t>AMBERT</t>
  </si>
  <si>
    <t>Le Monestier</t>
  </si>
  <si>
    <t>St AMANT ROCHE SAVINE</t>
  </si>
  <si>
    <t>Inter D996 D112</t>
  </si>
  <si>
    <t>Inter D58 D253</t>
  </si>
  <si>
    <t>D253</t>
  </si>
  <si>
    <t>Brousse D250</t>
  </si>
  <si>
    <t>D250</t>
  </si>
  <si>
    <t>Inter D250 D996</t>
  </si>
  <si>
    <t>Sugères</t>
  </si>
  <si>
    <t>Inter D996  D225</t>
  </si>
  <si>
    <t>D225</t>
  </si>
  <si>
    <t>Manglieu  D9</t>
  </si>
  <si>
    <t>Inter D9  VC</t>
  </si>
  <si>
    <t>St Babel D49</t>
  </si>
  <si>
    <t>Yronde et Buron D136</t>
  </si>
  <si>
    <t>Coudes</t>
  </si>
  <si>
    <t>Coudes D797</t>
  </si>
  <si>
    <t>D797</t>
  </si>
  <si>
    <t>Authezat D792</t>
  </si>
  <si>
    <t>D792</t>
  </si>
  <si>
    <t>Plauzat</t>
  </si>
  <si>
    <t>D630</t>
  </si>
  <si>
    <t>Ludesse D28</t>
  </si>
  <si>
    <t>Olloix D150</t>
  </si>
  <si>
    <t>D639</t>
  </si>
  <si>
    <t>Inter D213 D145</t>
  </si>
  <si>
    <t>Inter D145 D96</t>
  </si>
  <si>
    <t>Inter D2089 D52</t>
  </si>
  <si>
    <t>St Genès Champanelle D90</t>
  </si>
  <si>
    <t>Manson</t>
  </si>
  <si>
    <t>Orcines</t>
  </si>
  <si>
    <t>Chanat la Mouteyre</t>
  </si>
  <si>
    <t>Inter D941 D90</t>
  </si>
  <si>
    <t>Inter D90  D16</t>
  </si>
  <si>
    <t>Charbonnières les Varennes</t>
  </si>
  <si>
    <t xml:space="preserve"> Mercredi 28 Juillet 2010</t>
  </si>
  <si>
    <t>11ème Et</t>
  </si>
  <si>
    <t>D78</t>
  </si>
  <si>
    <t>MANZAT D19</t>
  </si>
  <si>
    <t>St Georges de Mons</t>
  </si>
  <si>
    <t>Les Ancizes Comps</t>
  </si>
  <si>
    <t>Inter D19 D110</t>
  </si>
  <si>
    <t>Inter D110 D987 D522</t>
  </si>
  <si>
    <t>D522</t>
  </si>
  <si>
    <t>Inter D522 D80</t>
  </si>
  <si>
    <t>D515</t>
  </si>
  <si>
    <t>Inter D515 D80</t>
  </si>
  <si>
    <t>Vergheas D103A</t>
  </si>
  <si>
    <t>D103A</t>
  </si>
  <si>
    <t>AUZANCES D4</t>
  </si>
  <si>
    <t>Mainsat</t>
  </si>
  <si>
    <t>Inter D19 D4</t>
  </si>
  <si>
    <t>Inter D993 D4</t>
  </si>
  <si>
    <t>Peyrat la Nonière</t>
  </si>
  <si>
    <t>CHENERAILLES D990</t>
  </si>
  <si>
    <t>D990</t>
  </si>
  <si>
    <t>Cressat</t>
  </si>
  <si>
    <t>Inter D990 D4</t>
  </si>
  <si>
    <t>Pionat</t>
  </si>
  <si>
    <t>Saint Laurent</t>
  </si>
  <si>
    <t>GUERET</t>
  </si>
  <si>
    <t>GUERET D914</t>
  </si>
  <si>
    <t>D914</t>
  </si>
  <si>
    <t>Inter D914 D4</t>
  </si>
  <si>
    <t>La Brionne</t>
  </si>
  <si>
    <t>LE GRAND BOURG</t>
  </si>
  <si>
    <t>Chamborand</t>
  </si>
  <si>
    <t>St Etienne de Fursac D1</t>
  </si>
  <si>
    <t>St Pierre de Fursac</t>
  </si>
  <si>
    <t>Inter D1 D4</t>
  </si>
  <si>
    <t>87 HAUTE VIENNE</t>
  </si>
  <si>
    <t>Inter D1 D220 D711</t>
  </si>
  <si>
    <t>D711</t>
  </si>
  <si>
    <t>CHATEAUPONSAC D1</t>
  </si>
  <si>
    <t>Rancon</t>
  </si>
  <si>
    <t>BELLAC</t>
  </si>
  <si>
    <t xml:space="preserve"> jeudi  29 Juillet 2010</t>
  </si>
  <si>
    <t>Peyrat de Bellac</t>
  </si>
  <si>
    <t>St Sornin la Marche D91</t>
  </si>
  <si>
    <t>Darnac</t>
  </si>
  <si>
    <t>Inter D942 D49</t>
  </si>
  <si>
    <t>Thiat</t>
  </si>
  <si>
    <t>Inter D49 D4B</t>
  </si>
  <si>
    <t>D4B</t>
  </si>
  <si>
    <t xml:space="preserve">86 VIENNE </t>
  </si>
  <si>
    <t>Lathus St Rémy D10</t>
  </si>
  <si>
    <t>Bourg Archambault</t>
  </si>
  <si>
    <t>Inter D727 D33</t>
  </si>
  <si>
    <t>Journet</t>
  </si>
  <si>
    <t>Haims D118</t>
  </si>
  <si>
    <t>Béthines</t>
  </si>
  <si>
    <t>36 INDRE</t>
  </si>
  <si>
    <t>Concremiers</t>
  </si>
  <si>
    <t>LE BLANC</t>
  </si>
  <si>
    <t>Douadic D43</t>
  </si>
  <si>
    <t>St Michel en Brenne</t>
  </si>
  <si>
    <t xml:space="preserve">Paulnay </t>
  </si>
  <si>
    <t>Murs</t>
  </si>
  <si>
    <t>CHATILLON sur INDRE</t>
  </si>
  <si>
    <t>D975</t>
  </si>
  <si>
    <t>Inter D975 D43</t>
  </si>
  <si>
    <t>37 INDRE ET LOIRE</t>
  </si>
  <si>
    <t>Beaumont Village</t>
  </si>
  <si>
    <t>Orbigny</t>
  </si>
  <si>
    <t>D81</t>
  </si>
  <si>
    <t>D281</t>
  </si>
  <si>
    <t>Inter D127 D764</t>
  </si>
  <si>
    <t>D764</t>
  </si>
  <si>
    <t>Faverolles sur Cher</t>
  </si>
  <si>
    <t>Chaumont sur Loire</t>
  </si>
  <si>
    <t>Vendredi  30 Juillet 2010</t>
  </si>
  <si>
    <t>ONZAIN MORTAGNE au PERCHE</t>
  </si>
  <si>
    <t>D65</t>
  </si>
  <si>
    <t>Inter N10 D79 Villethiou</t>
  </si>
  <si>
    <t>Sasnières D108</t>
  </si>
  <si>
    <t>Lavardin</t>
  </si>
  <si>
    <t>Artins</t>
  </si>
  <si>
    <t>Couture sur Loir</t>
  </si>
  <si>
    <t>Tréhet</t>
  </si>
  <si>
    <t>Inter D64 D61</t>
  </si>
  <si>
    <t>Flée</t>
  </si>
  <si>
    <t>Thoiré sur Dinan</t>
  </si>
  <si>
    <t>Pruillé l'Eguillé</t>
  </si>
  <si>
    <t>BOULOIRE</t>
  </si>
  <si>
    <t>Inter D33 D89</t>
  </si>
  <si>
    <t>Inter D19 D7</t>
  </si>
  <si>
    <t>Inter D7 D8OP</t>
  </si>
  <si>
    <t>D80P</t>
  </si>
  <si>
    <t>D60</t>
  </si>
  <si>
    <t>Inter D276 D277</t>
  </si>
  <si>
    <t>D277</t>
  </si>
  <si>
    <t>Inter D276 D285</t>
  </si>
  <si>
    <t>D285</t>
  </si>
  <si>
    <t>St Ouen de la Cour</t>
  </si>
  <si>
    <t>MORTAGNE AU PERCHE</t>
  </si>
  <si>
    <t>1ère Et</t>
  </si>
  <si>
    <t>HOYMILLE</t>
  </si>
  <si>
    <t>WORMHOUT</t>
  </si>
  <si>
    <t>D194</t>
  </si>
  <si>
    <t>Lozinghem</t>
  </si>
  <si>
    <t>BRUAY la BUISSIERE</t>
  </si>
  <si>
    <t>Inter VC D73</t>
  </si>
  <si>
    <t>Simencourt</t>
  </si>
  <si>
    <t>Ransart</t>
  </si>
  <si>
    <t>Adinfer</t>
  </si>
  <si>
    <t>Douchy lès Ayette</t>
  </si>
  <si>
    <t>Achiet le Grand</t>
  </si>
  <si>
    <t>Bancourt</t>
  </si>
  <si>
    <t>Haplincourt</t>
  </si>
  <si>
    <t>BERTINCOURT</t>
  </si>
  <si>
    <t>Ruyaulcourt</t>
  </si>
  <si>
    <t>Metz en Couture</t>
  </si>
  <si>
    <t>Villers Outréaux</t>
  </si>
  <si>
    <t>D715</t>
  </si>
  <si>
    <t>D31</t>
  </si>
  <si>
    <t>Villers Guislain</t>
  </si>
  <si>
    <t>Honnecourt sur Escaut</t>
  </si>
  <si>
    <t>Molinghem</t>
  </si>
  <si>
    <t>SAINS RICHAUMONT</t>
  </si>
  <si>
    <t>Tavaux et Pontséricourt D25</t>
  </si>
  <si>
    <t>CHÂTEAU PORCIEN D26</t>
  </si>
  <si>
    <t>Marcq</t>
  </si>
  <si>
    <t>Banogne Recouvrance</t>
  </si>
  <si>
    <t>Condé lès Herpy</t>
  </si>
  <si>
    <t>D926</t>
  </si>
  <si>
    <t>Thugny-Trugny</t>
  </si>
  <si>
    <t>Seuil</t>
  </si>
  <si>
    <t>Ambly-Ffleury</t>
  </si>
  <si>
    <t>Givry</t>
  </si>
  <si>
    <t>Vrizy</t>
  </si>
  <si>
    <t>CHARNY sur MEUSE</t>
  </si>
  <si>
    <t>D592</t>
  </si>
  <si>
    <t>Ralliement 42 KM Départ Mars la Tour</t>
  </si>
  <si>
    <t>57 MOSELLE</t>
  </si>
  <si>
    <t>Novéant sur Moselle</t>
  </si>
  <si>
    <t>Rorbach lès Dieuze</t>
  </si>
  <si>
    <t>Belles Forêts</t>
  </si>
  <si>
    <t>Stutzheim Offenheim D64</t>
  </si>
  <si>
    <t>Obersteigen</t>
  </si>
  <si>
    <t>D143</t>
  </si>
  <si>
    <t>Inter D143 D218</t>
  </si>
  <si>
    <t>D218</t>
  </si>
  <si>
    <t>WASSELONNE VC</t>
  </si>
  <si>
    <t>68 HAUT RHIN</t>
  </si>
  <si>
    <t>Itterswiller</t>
  </si>
  <si>
    <t>Froidefontaine D23</t>
  </si>
  <si>
    <t>Villars lès Blamont VC</t>
  </si>
  <si>
    <t>Provenchère D464</t>
  </si>
  <si>
    <t>Bellelherbe D310</t>
  </si>
  <si>
    <t>Méziré D39</t>
  </si>
  <si>
    <t>HERIMONCOURT</t>
  </si>
  <si>
    <t>Ralliement 63Km</t>
  </si>
  <si>
    <t>ANNECY Rte de Frangy</t>
  </si>
  <si>
    <t>39 JURA</t>
  </si>
  <si>
    <t>Echenevex D89</t>
  </si>
  <si>
    <t>Contamine Sarzin D123</t>
  </si>
  <si>
    <t>MaRlens</t>
  </si>
  <si>
    <t>BEAUFORT SUR DORON</t>
  </si>
  <si>
    <t>MORTEAU  BEAUFORT sur DORON</t>
  </si>
  <si>
    <t>Ralliement 51Km</t>
  </si>
  <si>
    <t>Modane</t>
  </si>
  <si>
    <t>St MICHEL de MAURIENNE</t>
  </si>
  <si>
    <t>SAVINES LE LAC</t>
  </si>
  <si>
    <t>Ralliement</t>
  </si>
  <si>
    <t>26 DROME</t>
  </si>
  <si>
    <t>LA MOTTE CHALENCON</t>
  </si>
  <si>
    <t>Charols D9</t>
  </si>
  <si>
    <t>ROCHEMAURE Ch du Château</t>
  </si>
  <si>
    <t>ST JUST ST RAMBERT</t>
  </si>
  <si>
    <t>Arnayon (H Limit 3.5)</t>
  </si>
  <si>
    <t>D378A</t>
  </si>
  <si>
    <t>Inter  D378 D378A</t>
  </si>
  <si>
    <t xml:space="preserve"> Mardi 27 Juillet 2010</t>
  </si>
  <si>
    <t>ANDREZIEUX Bouthéon  LOUBEYRAT</t>
  </si>
  <si>
    <t>LOUBEYRAT       BELLAC</t>
  </si>
  <si>
    <t>St Just sur Loire</t>
  </si>
  <si>
    <t>St Marcellin en Forez</t>
  </si>
  <si>
    <t>Inter D150 D639</t>
  </si>
  <si>
    <t>Loubeyrat</t>
  </si>
  <si>
    <t>Col des Fourches</t>
  </si>
  <si>
    <t xml:space="preserve">Inter D639 D74 D643 </t>
  </si>
  <si>
    <t>D643</t>
  </si>
  <si>
    <t>Inter D743 D145</t>
  </si>
  <si>
    <t>Biollet D515</t>
  </si>
  <si>
    <t>Céré la Ronde D281</t>
  </si>
  <si>
    <t>MONTRICHARD D28</t>
  </si>
  <si>
    <t>Vallières les Grandes D27</t>
  </si>
  <si>
    <t>Loche sur Indrois D11</t>
  </si>
  <si>
    <t>Villeporcher</t>
  </si>
  <si>
    <t>Onzain D1</t>
  </si>
  <si>
    <t>Santenay D65</t>
  </si>
  <si>
    <t>St Cyr du Gault D79</t>
  </si>
  <si>
    <t>Prunay Cassereau D67</t>
  </si>
  <si>
    <t>MONTOIRE sur le Loir D10</t>
  </si>
  <si>
    <t>Marçon D61</t>
  </si>
  <si>
    <t>Jupilles D13</t>
  </si>
  <si>
    <t>LE GRAND LUCE D33</t>
  </si>
  <si>
    <t>St Mars de Locquenay D65</t>
  </si>
  <si>
    <t>Connerré D33</t>
  </si>
  <si>
    <t>La Chapelle St Rémy D237</t>
  </si>
  <si>
    <t>Prévelles D19</t>
  </si>
  <si>
    <t>St Georges du Rosay D85</t>
  </si>
  <si>
    <t>Nogent le Bernard D60</t>
  </si>
  <si>
    <t>Bellou le Trichard D276</t>
  </si>
  <si>
    <t>BELLEME D5</t>
  </si>
  <si>
    <t>Mauves sur Huisne D9</t>
  </si>
  <si>
    <t>Samedi 31 Juillet 2010</t>
  </si>
  <si>
    <t>MORTAGNE au PERCHE BERNAY</t>
  </si>
  <si>
    <t>D930</t>
  </si>
  <si>
    <t>MORTAGNE AU PERCHE D930</t>
  </si>
  <si>
    <t>Les Aspres</t>
  </si>
  <si>
    <t>D205</t>
  </si>
  <si>
    <t>Inter  D930 D205</t>
  </si>
  <si>
    <t>St Hilaire le Châtel</t>
  </si>
  <si>
    <t>Soligny la Trappe</t>
  </si>
  <si>
    <t>Bonsmoulins D28</t>
  </si>
  <si>
    <t>Crulai D45</t>
  </si>
  <si>
    <t>Beaulieu</t>
  </si>
  <si>
    <t>27 EURE D78</t>
  </si>
  <si>
    <t>Chennebrun</t>
  </si>
  <si>
    <t>Inter N12 D78</t>
  </si>
  <si>
    <t>D117</t>
  </si>
  <si>
    <t>28 EURE ET LOIR D117</t>
  </si>
  <si>
    <t>Rohaire</t>
  </si>
  <si>
    <t>D155</t>
  </si>
  <si>
    <t>Boissy Lès Perche D155</t>
  </si>
  <si>
    <t>27 EURE VC</t>
  </si>
  <si>
    <t>Inter N12 VC</t>
  </si>
  <si>
    <t>D571</t>
  </si>
  <si>
    <t>Les Barils</t>
  </si>
  <si>
    <t>Bourth  D55</t>
  </si>
  <si>
    <t>D55</t>
  </si>
  <si>
    <t>BRETEUIL</t>
  </si>
  <si>
    <t>BRETEUIL D23</t>
  </si>
  <si>
    <t>Inter D45 D23</t>
  </si>
  <si>
    <t>Inter D830 D23</t>
  </si>
  <si>
    <t>Le Fidelaire</t>
  </si>
  <si>
    <t>La Ferrière s Risle</t>
  </si>
  <si>
    <t>D133</t>
  </si>
  <si>
    <t>BEAUMONT le Roger D133</t>
  </si>
  <si>
    <t>D24</t>
  </si>
  <si>
    <t>Fontaine l'Abbé</t>
  </si>
  <si>
    <t>St Mards de Coulonges</t>
  </si>
  <si>
    <t>Bonnefoi</t>
  </si>
  <si>
    <t>Montigny sous Marle</t>
  </si>
  <si>
    <t>Montigny le Franc D591</t>
  </si>
  <si>
    <t>St Quentin  le Petit</t>
  </si>
  <si>
    <t>Breuschwickersheim</t>
  </si>
  <si>
    <t>St Hippolyte</t>
  </si>
  <si>
    <t>La Balme de Sillingy</t>
  </si>
  <si>
    <t>BEAUFORT sur DORON  SAVINES le LAC</t>
  </si>
  <si>
    <t>Appenai sous Bellême</t>
  </si>
  <si>
    <t>St Victor sur Avre D571</t>
  </si>
  <si>
    <t>17 au 31  juillet 2010</t>
  </si>
  <si>
    <t xml:space="preserve">90 TERRITOIRE DE BELFORT </t>
  </si>
  <si>
    <t xml:space="preserve">41 LOIR ET CHER </t>
  </si>
  <si>
    <t>12ème Et</t>
  </si>
  <si>
    <t>13ème Et</t>
  </si>
  <si>
    <t>14ème Et</t>
  </si>
  <si>
    <t>MASEVAUX D110</t>
  </si>
  <si>
    <t>AUBENAS     ANDREZIEUX Bouthéon</t>
  </si>
  <si>
    <t>BELLAC   ONZAIN</t>
  </si>
  <si>
    <t>Puisieux et Chanlieu D37</t>
  </si>
  <si>
    <t>54 MEURTHE ET MOSELLE</t>
  </si>
  <si>
    <r>
      <t>Chaux Neuve D46</t>
    </r>
    <r>
      <rPr>
        <b/>
        <sz val="10"/>
        <rFont val="Arial"/>
        <family val="2"/>
      </rPr>
      <t xml:space="preserve"> (Départ)</t>
    </r>
  </si>
  <si>
    <t>Vaucluse</t>
  </si>
  <si>
    <t>BRIANCON Ave du Dauphiné</t>
  </si>
  <si>
    <t xml:space="preserve">     Ave Général Barbot</t>
  </si>
  <si>
    <t xml:space="preserve">     Ave Maurice Petsche</t>
  </si>
  <si>
    <t xml:space="preserve">     Ave  Général de Gaulle</t>
  </si>
  <si>
    <t xml:space="preserve">     Avenue de Provence</t>
  </si>
  <si>
    <t>Sainte Foy Tarentaise D902(Départ)</t>
  </si>
  <si>
    <t>D760</t>
  </si>
  <si>
    <t>Villeloin Coulangé D760</t>
  </si>
  <si>
    <t>MONTRESOR D11</t>
  </si>
  <si>
    <t>Inter D10 D154 VC</t>
  </si>
  <si>
    <t>Inter D124 VC</t>
  </si>
  <si>
    <t>Inter VC VC</t>
  </si>
  <si>
    <t>D266</t>
  </si>
  <si>
    <t>BOULOIRE D266</t>
  </si>
  <si>
    <t>Nuillé le Jalais D33</t>
  </si>
  <si>
    <t>Le Breuil sur Mérize D33</t>
  </si>
  <si>
    <t>ANNECY Ave d'Albigny</t>
  </si>
  <si>
    <t>Inter VC D238</t>
  </si>
  <si>
    <t>Inte D642 D238</t>
  </si>
  <si>
    <t>D238</t>
  </si>
  <si>
    <t>D311</t>
  </si>
  <si>
    <t>D29B</t>
  </si>
  <si>
    <t>Thierville sur Meuse D302B</t>
  </si>
  <si>
    <t>D302B</t>
  </si>
  <si>
    <t>Wangenbourg-Engenthal D224</t>
  </si>
  <si>
    <t>Lampertheim    D64              puis</t>
  </si>
  <si>
    <t>Bischoffsheim D216</t>
  </si>
  <si>
    <t>D216</t>
  </si>
  <si>
    <t>D39</t>
  </si>
  <si>
    <t>Les Terres de Chaux D340</t>
  </si>
  <si>
    <t>D340</t>
  </si>
  <si>
    <t>Auzelles D112E</t>
  </si>
  <si>
    <t>D112E</t>
  </si>
  <si>
    <t>Inter D112E D58</t>
  </si>
  <si>
    <t>D227</t>
  </si>
  <si>
    <t>Loubeyrat D227</t>
  </si>
  <si>
    <t>23 CREUSE D4A</t>
  </si>
  <si>
    <t>D4A</t>
  </si>
  <si>
    <t>D25B</t>
  </si>
  <si>
    <t>Rond point sortie de Beaumont -le-R</t>
  </si>
  <si>
    <t>A gauche pont sur la voie SNCF</t>
  </si>
  <si>
    <t>A droite chemin le long de la voie</t>
  </si>
  <si>
    <t>Chemin</t>
  </si>
  <si>
    <t>Rue Luisigneul</t>
  </si>
  <si>
    <t>Rue de Trigale</t>
  </si>
  <si>
    <t>Rue Cyr Leroux (Serquigny)</t>
  </si>
  <si>
    <t>Rue des Terriers (Serquigny)</t>
  </si>
  <si>
    <t>Route de carentonne</t>
  </si>
  <si>
    <t>Rue du bas Bouffey (Bernay)</t>
  </si>
  <si>
    <t>Rue Jacques Daviel (Bernay)</t>
  </si>
  <si>
    <t>Av, du 8 mai 1945 (Bernay)</t>
  </si>
  <si>
    <t>Rue Bernard Gombert (Bernay)</t>
  </si>
  <si>
    <t>D833</t>
  </si>
  <si>
    <t>Rue Orderic Vital (Bernay)</t>
  </si>
  <si>
    <t>Bd, Dubus (Bernay)</t>
  </si>
  <si>
    <t>Arrivée  Rue Gambetta BERNAY</t>
  </si>
  <si>
    <t>rue</t>
  </si>
  <si>
    <t>D57</t>
  </si>
  <si>
    <t>Gauchin Légal D73</t>
  </si>
  <si>
    <t>Olhain Rue de Béthune GR127</t>
  </si>
  <si>
    <t>BELFORT D47</t>
  </si>
  <si>
    <t>Neutralisation 62Km</t>
  </si>
  <si>
    <t>Inter D40 N94</t>
  </si>
  <si>
    <t>Crots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</si>
</sst>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dd\ dd\ mm\ yyyy"/>
    <numFmt numFmtId="166" formatCode="00000"/>
    <numFmt numFmtId="167" formatCode="0.000"/>
    <numFmt numFmtId="168" formatCode="mmm\-yyyy"/>
    <numFmt numFmtId="169" formatCode="dd\-mmm\-yyyy"/>
    <numFmt numFmtId="170" formatCode="dd\-mmmm\-yyyy"/>
    <numFmt numFmtId="171" formatCode="[$-40C]dddd\ d\ mmmm\ yyyy"/>
    <numFmt numFmtId="172" formatCode="[$-F800]dddd\,\ mmmm\ dd\,\ yyyy"/>
    <numFmt numFmtId="173" formatCode="dd/mmmm/yyyy"/>
    <numFmt numFmtId="174" formatCode="dd\ mmmm\ yyyy"/>
  </numFmts>
  <fonts count="3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32" borderId="1" applyNumberFormat="0" applyAlignment="0" applyProtection="0"/>
    <xf numFmtId="0" fontId="22" fillId="0" borderId="2" applyNumberFormat="0" applyFill="0" applyAlignment="0" applyProtection="0"/>
    <xf numFmtId="0" fontId="0" fillId="24" borderId="3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9" fillId="31" borderId="1" applyNumberFormat="0" applyAlignment="0" applyProtection="0"/>
    <xf numFmtId="0" fontId="17" fillId="3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7" borderId="0" applyNumberFormat="0" applyBorder="0" applyAlignment="0" applyProtection="0"/>
    <xf numFmtId="9" fontId="0" fillId="0" borderId="0" applyFill="0" applyBorder="0" applyAlignment="0" applyProtection="0"/>
    <xf numFmtId="0" fontId="16" fillId="27" borderId="0" applyNumberFormat="0" applyBorder="0" applyAlignment="0" applyProtection="0"/>
    <xf numFmtId="0" fontId="20" fillId="3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3" fillId="26" borderId="9" applyNumberFormat="0" applyAlignment="0" applyProtection="0"/>
  </cellStyleXfs>
  <cellXfs count="324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1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1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1" fontId="2" fillId="0" borderId="0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1" fontId="1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21" fontId="1" fillId="0" borderId="0" xfId="0" applyNumberFormat="1" applyFont="1" applyFill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1" fontId="2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6" fontId="0" fillId="0" borderId="23" xfId="0" applyNumberFormat="1" applyBorder="1" applyAlignment="1">
      <alignment horizontal="center"/>
    </xf>
    <xf numFmtId="0" fontId="0" fillId="0" borderId="0" xfId="0" applyFont="1" applyAlignment="1">
      <alignment/>
    </xf>
    <xf numFmtId="166" fontId="0" fillId="0" borderId="23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4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21" fontId="0" fillId="0" borderId="0" xfId="0" applyNumberFormat="1" applyFont="1" applyAlignment="1">
      <alignment/>
    </xf>
    <xf numFmtId="21" fontId="0" fillId="0" borderId="0" xfId="0" applyNumberFormat="1" applyFont="1" applyBorder="1" applyAlignment="1">
      <alignment horizontal="right"/>
    </xf>
    <xf numFmtId="20" fontId="0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" fontId="4" fillId="0" borderId="0" xfId="0" applyNumberFormat="1" applyFont="1" applyAlignment="1">
      <alignment/>
    </xf>
    <xf numFmtId="21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21" fontId="4" fillId="0" borderId="0" xfId="0" applyNumberFormat="1" applyFont="1" applyFill="1" applyBorder="1" applyAlignment="1">
      <alignment horizontal="center"/>
    </xf>
    <xf numFmtId="21" fontId="4" fillId="0" borderId="1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21" fontId="0" fillId="0" borderId="0" xfId="0" applyNumberFormat="1" applyFont="1" applyFill="1" applyAlignment="1">
      <alignment/>
    </xf>
    <xf numFmtId="21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6" fillId="0" borderId="15" xfId="0" applyFont="1" applyBorder="1" applyAlignment="1" quotePrefix="1">
      <alignment horizontal="center"/>
    </xf>
    <xf numFmtId="164" fontId="0" fillId="0" borderId="0" xfId="0" applyNumberFormat="1" applyFont="1" applyFill="1" applyBorder="1" applyAlignment="1">
      <alignment horizontal="right"/>
    </xf>
    <xf numFmtId="21" fontId="0" fillId="0" borderId="0" xfId="0" applyNumberFormat="1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21" fontId="2" fillId="0" borderId="0" xfId="0" applyNumberFormat="1" applyFont="1" applyFill="1" applyBorder="1" applyAlignment="1">
      <alignment/>
    </xf>
    <xf numFmtId="21" fontId="0" fillId="0" borderId="0" xfId="0" applyNumberFormat="1" applyFont="1" applyFill="1" applyBorder="1" applyAlignment="1">
      <alignment horizontal="center"/>
    </xf>
    <xf numFmtId="20" fontId="4" fillId="0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21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21" fontId="1" fillId="0" borderId="0" xfId="0" applyNumberFormat="1" applyFont="1" applyFill="1" applyAlignment="1">
      <alignment vertical="center"/>
    </xf>
    <xf numFmtId="20" fontId="1" fillId="0" borderId="0" xfId="0" applyNumberFormat="1" applyFont="1" applyFill="1" applyBorder="1" applyAlignment="1">
      <alignment horizontal="right" vertical="center"/>
    </xf>
    <xf numFmtId="21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21" fontId="1" fillId="0" borderId="0" xfId="0" applyNumberFormat="1" applyFont="1" applyFill="1" applyBorder="1" applyAlignment="1">
      <alignment vertical="center"/>
    </xf>
    <xf numFmtId="20" fontId="4" fillId="0" borderId="0" xfId="0" applyNumberFormat="1" applyFont="1" applyBorder="1" applyAlignment="1">
      <alignment horizontal="right" vertical="center"/>
    </xf>
    <xf numFmtId="21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1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25" xfId="0" applyFont="1" applyBorder="1" applyAlignment="1">
      <alignment horizontal="center"/>
    </xf>
    <xf numFmtId="21" fontId="28" fillId="0" borderId="0" xfId="0" applyNumberFormat="1" applyFont="1" applyFill="1" applyBorder="1" applyAlignment="1">
      <alignment horizontal="right"/>
    </xf>
    <xf numFmtId="21" fontId="28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21" fontId="1" fillId="0" borderId="26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20" fontId="1" fillId="0" borderId="0" xfId="0" applyNumberFormat="1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20" fontId="4" fillId="0" borderId="3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 indent="1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5" xfId="0" applyBorder="1" applyAlignment="1">
      <alignment/>
    </xf>
    <xf numFmtId="0" fontId="1" fillId="0" borderId="37" xfId="0" applyFont="1" applyFill="1" applyBorder="1" applyAlignment="1">
      <alignment horizontal="center"/>
    </xf>
    <xf numFmtId="0" fontId="0" fillId="0" borderId="36" xfId="0" applyBorder="1" applyAlignment="1">
      <alignment horizontal="left" indent="1"/>
    </xf>
    <xf numFmtId="0" fontId="1" fillId="0" borderId="36" xfId="0" applyFont="1" applyFill="1" applyBorder="1" applyAlignment="1">
      <alignment horizontal="left" indent="1"/>
    </xf>
    <xf numFmtId="21" fontId="4" fillId="0" borderId="0" xfId="0" applyNumberFormat="1" applyFont="1" applyFill="1" applyAlignment="1">
      <alignment/>
    </xf>
    <xf numFmtId="164" fontId="0" fillId="38" borderId="38" xfId="0" applyNumberFormat="1" applyFont="1" applyFill="1" applyBorder="1" applyAlignment="1">
      <alignment horizontal="center"/>
    </xf>
    <xf numFmtId="164" fontId="0" fillId="38" borderId="38" xfId="0" applyNumberFormat="1" applyFont="1" applyFill="1" applyBorder="1" applyAlignment="1">
      <alignment horizontal="center"/>
    </xf>
    <xf numFmtId="0" fontId="4" fillId="38" borderId="38" xfId="0" applyFont="1" applyFill="1" applyBorder="1" applyAlignment="1">
      <alignment/>
    </xf>
    <xf numFmtId="0" fontId="0" fillId="38" borderId="38" xfId="0" applyFont="1" applyFill="1" applyBorder="1" applyAlignment="1">
      <alignment horizontal="left" indent="1"/>
    </xf>
    <xf numFmtId="0" fontId="0" fillId="38" borderId="38" xfId="0" applyFont="1" applyFill="1" applyBorder="1" applyAlignment="1">
      <alignment horizontal="center"/>
    </xf>
    <xf numFmtId="20" fontId="4" fillId="38" borderId="38" xfId="0" applyNumberFormat="1" applyFont="1" applyFill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38" xfId="0" applyFont="1" applyBorder="1" applyAlignment="1">
      <alignment horizontal="left" indent="1"/>
    </xf>
    <xf numFmtId="0" fontId="0" fillId="0" borderId="38" xfId="0" applyFont="1" applyBorder="1" applyAlignment="1">
      <alignment horizontal="center"/>
    </xf>
    <xf numFmtId="20" fontId="0" fillId="0" borderId="38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20" fontId="0" fillId="0" borderId="38" xfId="0" applyNumberFormat="1" applyFon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 indent="1"/>
    </xf>
    <xf numFmtId="0" fontId="1" fillId="0" borderId="38" xfId="0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38" xfId="0" applyFont="1" applyBorder="1" applyAlignment="1">
      <alignment horizontal="left"/>
    </xf>
    <xf numFmtId="164" fontId="0" fillId="0" borderId="38" xfId="0" applyNumberForma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indent="1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1" fontId="0" fillId="0" borderId="38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20" fontId="4" fillId="0" borderId="38" xfId="0" applyNumberFormat="1" applyFont="1" applyBorder="1" applyAlignment="1">
      <alignment horizontal="center"/>
    </xf>
    <xf numFmtId="0" fontId="0" fillId="0" borderId="38" xfId="0" applyFont="1" applyBorder="1" applyAlignment="1" quotePrefix="1">
      <alignment horizontal="center"/>
    </xf>
    <xf numFmtId="0" fontId="0" fillId="0" borderId="38" xfId="0" applyFont="1" applyBorder="1" applyAlignment="1">
      <alignment wrapText="1"/>
    </xf>
    <xf numFmtId="0" fontId="0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1" fillId="38" borderId="38" xfId="0" applyFont="1" applyFill="1" applyBorder="1" applyAlignment="1">
      <alignment/>
    </xf>
    <xf numFmtId="20" fontId="0" fillId="38" borderId="3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 indent="1"/>
    </xf>
    <xf numFmtId="0" fontId="0" fillId="0" borderId="38" xfId="0" applyBorder="1" applyAlignment="1">
      <alignment/>
    </xf>
    <xf numFmtId="0" fontId="0" fillId="0" borderId="38" xfId="0" applyBorder="1" applyAlignment="1">
      <alignment horizontal="left" indent="1"/>
    </xf>
    <xf numFmtId="0" fontId="0" fillId="0" borderId="38" xfId="0" applyFill="1" applyBorder="1" applyAlignment="1">
      <alignment horizontal="left" indent="1"/>
    </xf>
    <xf numFmtId="0" fontId="0" fillId="38" borderId="38" xfId="0" applyFont="1" applyFill="1" applyBorder="1" applyAlignment="1">
      <alignment horizontal="left"/>
    </xf>
    <xf numFmtId="0" fontId="0" fillId="38" borderId="38" xfId="0" applyFill="1" applyBorder="1" applyAlignment="1">
      <alignment horizontal="left" indent="1"/>
    </xf>
    <xf numFmtId="164" fontId="27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0" fontId="0" fillId="0" borderId="38" xfId="0" applyBorder="1" applyAlignment="1">
      <alignment horizontal="center"/>
    </xf>
    <xf numFmtId="0" fontId="0" fillId="0" borderId="38" xfId="0" applyBorder="1" applyAlignment="1" quotePrefix="1">
      <alignment horizontal="center"/>
    </xf>
    <xf numFmtId="0" fontId="4" fillId="0" borderId="38" xfId="0" applyFont="1" applyBorder="1" applyAlignment="1">
      <alignment horizontal="center"/>
    </xf>
    <xf numFmtId="0" fontId="4" fillId="0" borderId="38" xfId="0" applyFont="1" applyFill="1" applyBorder="1" applyAlignment="1">
      <alignment/>
    </xf>
    <xf numFmtId="20" fontId="4" fillId="0" borderId="38" xfId="0" applyNumberFormat="1" applyFont="1" applyFill="1" applyBorder="1" applyAlignment="1">
      <alignment horizontal="center"/>
    </xf>
    <xf numFmtId="0" fontId="0" fillId="38" borderId="38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 indent="1"/>
    </xf>
    <xf numFmtId="0" fontId="0" fillId="0" borderId="38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/>
    </xf>
    <xf numFmtId="0" fontId="1" fillId="0" borderId="38" xfId="0" applyFont="1" applyFill="1" applyBorder="1" applyAlignment="1" quotePrefix="1">
      <alignment horizontal="center"/>
    </xf>
    <xf numFmtId="20" fontId="2" fillId="0" borderId="3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20" fontId="1" fillId="0" borderId="38" xfId="0" applyNumberFormat="1" applyFont="1" applyFill="1" applyBorder="1" applyAlignment="1">
      <alignment horizontal="center"/>
    </xf>
    <xf numFmtId="164" fontId="1" fillId="38" borderId="38" xfId="0" applyNumberFormat="1" applyFont="1" applyFill="1" applyBorder="1" applyAlignment="1">
      <alignment horizontal="center"/>
    </xf>
    <xf numFmtId="0" fontId="1" fillId="38" borderId="38" xfId="0" applyFont="1" applyFill="1" applyBorder="1" applyAlignment="1">
      <alignment horizontal="left" indent="1"/>
    </xf>
    <xf numFmtId="0" fontId="1" fillId="38" borderId="38" xfId="0" applyFont="1" applyFill="1" applyBorder="1" applyAlignment="1">
      <alignment horizontal="center"/>
    </xf>
    <xf numFmtId="20" fontId="1" fillId="38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164" fontId="1" fillId="0" borderId="38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 indent="1"/>
    </xf>
    <xf numFmtId="0" fontId="1" fillId="0" borderId="38" xfId="0" applyFont="1" applyFill="1" applyBorder="1" applyAlignment="1">
      <alignment horizontal="center" vertical="center"/>
    </xf>
    <xf numFmtId="20" fontId="1" fillId="0" borderId="38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164" fontId="0" fillId="38" borderId="38" xfId="0" applyNumberFormat="1" applyFont="1" applyFill="1" applyBorder="1" applyAlignment="1">
      <alignment horizontal="center" vertical="center"/>
    </xf>
    <xf numFmtId="0" fontId="0" fillId="38" borderId="38" xfId="0" applyFill="1" applyBorder="1" applyAlignment="1">
      <alignment horizontal="center"/>
    </xf>
    <xf numFmtId="0" fontId="4" fillId="0" borderId="38" xfId="0" applyFont="1" applyBorder="1" applyAlignment="1">
      <alignment vertical="center"/>
    </xf>
    <xf numFmtId="164" fontId="0" fillId="0" borderId="38" xfId="0" applyNumberFormat="1" applyFill="1" applyBorder="1" applyAlignment="1">
      <alignment horizontal="center"/>
    </xf>
    <xf numFmtId="164" fontId="0" fillId="38" borderId="38" xfId="0" applyNumberFormat="1" applyFill="1" applyBorder="1" applyAlignment="1">
      <alignment horizontal="center"/>
    </xf>
    <xf numFmtId="21" fontId="1" fillId="0" borderId="38" xfId="0" applyNumberFormat="1" applyFont="1" applyFill="1" applyBorder="1" applyAlignment="1">
      <alignment horizontal="center" vertical="center"/>
    </xf>
    <xf numFmtId="1" fontId="0" fillId="38" borderId="38" xfId="0" applyNumberFormat="1" applyFill="1" applyBorder="1" applyAlignment="1">
      <alignment horizontal="center"/>
    </xf>
    <xf numFmtId="20" fontId="2" fillId="38" borderId="38" xfId="0" applyNumberFormat="1" applyFont="1" applyFill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2" fillId="0" borderId="38" xfId="0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/>
    </xf>
    <xf numFmtId="0" fontId="1" fillId="0" borderId="38" xfId="0" applyFont="1" applyFill="1" applyBorder="1" applyAlignment="1">
      <alignment horizontal="left" vertical="center"/>
    </xf>
    <xf numFmtId="164" fontId="27" fillId="0" borderId="38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21" fontId="1" fillId="0" borderId="2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</cellXfs>
  <cellStyles count="7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Hyperlink" xfId="66"/>
    <cellStyle name="Followed Hyperlink" xfId="67"/>
    <cellStyle name="Comma" xfId="68"/>
    <cellStyle name="Comma [0]" xfId="69"/>
    <cellStyle name="Currency" xfId="70"/>
    <cellStyle name="Currency [0]" xfId="71"/>
    <cellStyle name="Neutre" xfId="72"/>
    <cellStyle name="Percent" xfId="73"/>
    <cellStyle name="Satisfaisant" xfId="74"/>
    <cellStyle name="Sortie" xfId="75"/>
    <cellStyle name="Texte explicatif" xfId="76"/>
    <cellStyle name="Titre" xfId="77"/>
    <cellStyle name="Titre de la feuille" xfId="78"/>
    <cellStyle name="Titre 1" xfId="79"/>
    <cellStyle name="Titre 2" xfId="80"/>
    <cellStyle name="Titre 3" xfId="81"/>
    <cellStyle name="Titre 4" xfId="82"/>
    <cellStyle name="Total" xfId="83"/>
    <cellStyle name="Vérification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2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438150</xdr:colOff>
      <xdr:row>4</xdr:row>
      <xdr:rowOff>142875</xdr:rowOff>
    </xdr:to>
    <xdr:pic>
      <xdr:nvPicPr>
        <xdr:cNvPr id="2" name="Picture 3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2" name="Picture 3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3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4" name="Picture 3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1</xdr:col>
      <xdr:colOff>361950</xdr:colOff>
      <xdr:row>5</xdr:row>
      <xdr:rowOff>76200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95250</xdr:rowOff>
    </xdr:from>
    <xdr:to>
      <xdr:col>1</xdr:col>
      <xdr:colOff>361950</xdr:colOff>
      <xdr:row>5</xdr:row>
      <xdr:rowOff>76200</xdr:rowOff>
    </xdr:to>
    <xdr:pic>
      <xdr:nvPicPr>
        <xdr:cNvPr id="2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352425</xdr:colOff>
      <xdr:row>4</xdr:row>
      <xdr:rowOff>152400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95250</xdr:rowOff>
    </xdr:from>
    <xdr:to>
      <xdr:col>1</xdr:col>
      <xdr:colOff>361950</xdr:colOff>
      <xdr:row>5</xdr:row>
      <xdr:rowOff>76200</xdr:rowOff>
    </xdr:to>
    <xdr:pic>
      <xdr:nvPicPr>
        <xdr:cNvPr id="2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95250</xdr:rowOff>
    </xdr:from>
    <xdr:to>
      <xdr:col>1</xdr:col>
      <xdr:colOff>361950</xdr:colOff>
      <xdr:row>5</xdr:row>
      <xdr:rowOff>76200</xdr:rowOff>
    </xdr:to>
    <xdr:pic>
      <xdr:nvPicPr>
        <xdr:cNvPr id="3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790575</xdr:colOff>
      <xdr:row>5</xdr:row>
      <xdr:rowOff>0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2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152400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152400</xdr:rowOff>
    </xdr:to>
    <xdr:pic>
      <xdr:nvPicPr>
        <xdr:cNvPr id="2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342900</xdr:colOff>
      <xdr:row>5</xdr:row>
      <xdr:rowOff>9525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PageLayoutView="0" workbookViewId="0" topLeftCell="A1">
      <selection activeCell="I89" sqref="I89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1" width="7.7109375" style="2" customWidth="1"/>
    <col min="12" max="12" width="8.8515625" style="3" customWidth="1"/>
    <col min="13" max="13" width="8.8515625" style="4" customWidth="1"/>
    <col min="14" max="14" width="8.8515625" style="3" customWidth="1"/>
    <col min="15" max="19" width="9.421875" style="3" customWidth="1"/>
    <col min="20" max="20" width="8.7109375" style="3" customWidth="1"/>
    <col min="21" max="21" width="8.57421875" style="3" customWidth="1"/>
    <col min="22" max="16384" width="8.57421875" style="3" customWidth="1"/>
  </cols>
  <sheetData>
    <row r="1" spans="1:19" ht="12.75" customHeight="1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 t="s">
        <v>1</v>
      </c>
      <c r="M1" s="30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05" t="s">
        <v>122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5"/>
      <c r="M2" s="10"/>
      <c r="N2" s="35"/>
      <c r="O2" s="35"/>
      <c r="P2" s="5"/>
      <c r="Q2" s="5"/>
      <c r="R2" s="5"/>
      <c r="S2" s="12"/>
    </row>
    <row r="3" spans="1:19" ht="12.75" customHeight="1">
      <c r="A3" s="305" t="s">
        <v>123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168" t="s">
        <v>2</v>
      </c>
      <c r="M3" s="10">
        <v>1</v>
      </c>
      <c r="N3" s="35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 customHeight="1">
      <c r="A4" s="304" t="s">
        <v>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M4" s="16"/>
    </row>
    <row r="5" spans="1:14" ht="12.75" customHeight="1" thickBot="1">
      <c r="A5" s="17"/>
      <c r="B5" s="10"/>
      <c r="C5" s="169" t="s">
        <v>673</v>
      </c>
      <c r="D5" s="306" t="s">
        <v>124</v>
      </c>
      <c r="E5" s="306"/>
      <c r="F5" s="306"/>
      <c r="G5" s="306"/>
      <c r="H5" s="17">
        <v>193</v>
      </c>
      <c r="I5" s="10" t="s">
        <v>5</v>
      </c>
      <c r="J5" s="10"/>
      <c r="K5" s="10"/>
      <c r="L5" s="18">
        <v>0.11458333333333333</v>
      </c>
      <c r="N5" s="3" t="s">
        <v>6</v>
      </c>
    </row>
    <row r="6" spans="1:14" ht="12.75" customHeight="1" thickBot="1">
      <c r="A6" s="19"/>
      <c r="B6" s="302" t="s">
        <v>5</v>
      </c>
      <c r="C6" s="302"/>
      <c r="D6" s="21" t="s">
        <v>7</v>
      </c>
      <c r="E6" s="22" t="s">
        <v>8</v>
      </c>
      <c r="F6" s="22" t="s">
        <v>9</v>
      </c>
      <c r="G6" s="303" t="s">
        <v>10</v>
      </c>
      <c r="H6" s="303"/>
      <c r="I6" s="303"/>
      <c r="J6" s="303"/>
      <c r="K6" s="303"/>
      <c r="L6" s="18">
        <v>0.5104166666666666</v>
      </c>
      <c r="M6" s="18">
        <v>0.5104166666666666</v>
      </c>
      <c r="N6" s="16" t="s">
        <v>11</v>
      </c>
    </row>
    <row r="7" spans="1:12" ht="12.75" customHeight="1" thickBot="1">
      <c r="A7" s="24" t="s">
        <v>12</v>
      </c>
      <c r="B7" s="25" t="s">
        <v>13</v>
      </c>
      <c r="C7" s="25" t="s">
        <v>14</v>
      </c>
      <c r="D7" s="26"/>
      <c r="E7" s="28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</row>
    <row r="8" spans="1:12" ht="12.75" customHeight="1">
      <c r="A8" s="183"/>
      <c r="B8" s="21"/>
      <c r="C8" s="58"/>
      <c r="D8" s="158" t="s">
        <v>125</v>
      </c>
      <c r="E8" s="200"/>
      <c r="F8" s="205"/>
      <c r="G8" s="58"/>
      <c r="H8" s="58"/>
      <c r="I8" s="58"/>
      <c r="J8" s="58"/>
      <c r="K8" s="191"/>
      <c r="L8" s="29"/>
    </row>
    <row r="9" spans="1:15" ht="12.75" customHeight="1">
      <c r="A9" s="238">
        <v>0</v>
      </c>
      <c r="B9" s="217">
        <f>H5</f>
        <v>193</v>
      </c>
      <c r="C9" s="217">
        <v>0</v>
      </c>
      <c r="D9" s="244" t="s">
        <v>126</v>
      </c>
      <c r="E9" s="219"/>
      <c r="F9" s="256"/>
      <c r="G9" s="270">
        <f>$L$5</f>
        <v>0.11458333333333333</v>
      </c>
      <c r="H9" s="270">
        <f>$L$5</f>
        <v>0.11458333333333333</v>
      </c>
      <c r="I9" s="270">
        <f>$L$5</f>
        <v>0.11458333333333333</v>
      </c>
      <c r="J9" s="270">
        <f>$L$5</f>
        <v>0.11458333333333333</v>
      </c>
      <c r="K9" s="270">
        <f>$L$5</f>
        <v>0.11458333333333333</v>
      </c>
      <c r="L9" s="30"/>
      <c r="N9" s="4"/>
      <c r="O9" s="4"/>
    </row>
    <row r="10" spans="1:15" ht="12.75" customHeight="1">
      <c r="A10" s="238">
        <v>1.5</v>
      </c>
      <c r="B10" s="217">
        <f>B9-A10</f>
        <v>191.5</v>
      </c>
      <c r="C10" s="217">
        <f>C9+A10</f>
        <v>1.5</v>
      </c>
      <c r="D10" s="222" t="s">
        <v>127</v>
      </c>
      <c r="E10" s="219" t="s">
        <v>128</v>
      </c>
      <c r="F10" s="256"/>
      <c r="G10" s="272">
        <f>SUM($G$9+$O$3*C10)</f>
        <v>0.11848958333333333</v>
      </c>
      <c r="H10" s="272">
        <f>SUM($H$9+$P$3*C10)</f>
        <v>0.11875</v>
      </c>
      <c r="I10" s="272">
        <f>SUM($I$9+$Q$3*C10)</f>
        <v>0.11904761904761904</v>
      </c>
      <c r="J10" s="272">
        <f>SUM($J$9+$R$3*C10)</f>
        <v>0.11939102564102563</v>
      </c>
      <c r="K10" s="272">
        <f>SUM($K$9+$S$3*C10)</f>
        <v>0.11979166666666666</v>
      </c>
      <c r="L10" s="30"/>
      <c r="N10" s="4"/>
      <c r="O10" s="4"/>
    </row>
    <row r="11" spans="1:15" ht="12.75" customHeight="1">
      <c r="A11" s="238">
        <v>10.5</v>
      </c>
      <c r="B11" s="217">
        <f aca="true" t="shared" si="0" ref="B11:B49">B10-A11</f>
        <v>181</v>
      </c>
      <c r="C11" s="217">
        <f aca="true" t="shared" si="1" ref="C11:C49">C10+A11</f>
        <v>12</v>
      </c>
      <c r="D11" s="222" t="s">
        <v>675</v>
      </c>
      <c r="E11" s="219" t="s">
        <v>128</v>
      </c>
      <c r="F11" s="256"/>
      <c r="G11" s="272">
        <f>SUM($G$9+$O$3*C11)</f>
        <v>0.14583333333333331</v>
      </c>
      <c r="H11" s="272">
        <f>SUM($H$9+$P$3*C11)</f>
        <v>0.14791666666666664</v>
      </c>
      <c r="I11" s="272">
        <f>SUM($I$9+$Q$3*C11)</f>
        <v>0.15029761904761904</v>
      </c>
      <c r="J11" s="272">
        <f>SUM($J$9+$R$3*C11)</f>
        <v>0.1530448717948718</v>
      </c>
      <c r="K11" s="272">
        <f>SUM($K$9+$S$3*C11)</f>
        <v>0.15625</v>
      </c>
      <c r="L11" s="30"/>
      <c r="N11" s="4"/>
      <c r="O11" s="4"/>
    </row>
    <row r="12" spans="1:15" ht="12.75" customHeight="1">
      <c r="A12" s="239">
        <v>10.5</v>
      </c>
      <c r="B12" s="217">
        <f t="shared" si="0"/>
        <v>170.5</v>
      </c>
      <c r="C12" s="217">
        <f t="shared" si="1"/>
        <v>22.5</v>
      </c>
      <c r="D12" s="222" t="s">
        <v>129</v>
      </c>
      <c r="E12" s="219" t="s">
        <v>60</v>
      </c>
      <c r="F12" s="256"/>
      <c r="G12" s="272">
        <f>SUM($G$9+$O$3*C12)</f>
        <v>0.17317708333333331</v>
      </c>
      <c r="H12" s="272">
        <f aca="true" t="shared" si="2" ref="H12:H49">SUM($H$9+$P$3*C12)</f>
        <v>0.17708333333333331</v>
      </c>
      <c r="I12" s="272">
        <f aca="true" t="shared" si="3" ref="I12:I49">SUM($I$9+$Q$3*C12)</f>
        <v>0.18154761904761904</v>
      </c>
      <c r="J12" s="272">
        <f aca="true" t="shared" si="4" ref="J12:J49">SUM($J$9+$R$3*C12)</f>
        <v>0.18669871794871795</v>
      </c>
      <c r="K12" s="272">
        <f aca="true" t="shared" si="5" ref="K12:K49">SUM($K$9+$S$3*C12)</f>
        <v>0.19270833333333331</v>
      </c>
      <c r="L12" s="30"/>
      <c r="N12" s="4"/>
      <c r="O12" s="4"/>
    </row>
    <row r="13" spans="1:15" ht="12.75" customHeight="1">
      <c r="A13" s="239">
        <v>5</v>
      </c>
      <c r="B13" s="217">
        <f t="shared" si="0"/>
        <v>165.5</v>
      </c>
      <c r="C13" s="217">
        <f t="shared" si="1"/>
        <v>27.5</v>
      </c>
      <c r="D13" s="222" t="s">
        <v>861</v>
      </c>
      <c r="E13" s="219" t="s">
        <v>863</v>
      </c>
      <c r="F13" s="256">
        <v>51</v>
      </c>
      <c r="G13" s="272">
        <f aca="true" t="shared" si="6" ref="G13:G49">SUM($G$9+$O$3*C13)</f>
        <v>0.18619791666666666</v>
      </c>
      <c r="H13" s="272">
        <f t="shared" si="2"/>
        <v>0.1909722222222222</v>
      </c>
      <c r="I13" s="272">
        <f t="shared" si="3"/>
        <v>0.19642857142857142</v>
      </c>
      <c r="J13" s="272">
        <f t="shared" si="4"/>
        <v>0.20272435897435898</v>
      </c>
      <c r="K13" s="272">
        <f t="shared" si="5"/>
        <v>0.21006944444444442</v>
      </c>
      <c r="L13" s="30"/>
      <c r="N13" s="4"/>
      <c r="O13" s="4"/>
    </row>
    <row r="14" spans="1:15" ht="12.75" customHeight="1">
      <c r="A14" s="288">
        <v>3</v>
      </c>
      <c r="B14" s="217">
        <f t="shared" si="0"/>
        <v>162.5</v>
      </c>
      <c r="C14" s="217">
        <f t="shared" si="1"/>
        <v>30.5</v>
      </c>
      <c r="D14" s="225" t="s">
        <v>862</v>
      </c>
      <c r="E14" s="227" t="s">
        <v>863</v>
      </c>
      <c r="F14" s="284"/>
      <c r="G14" s="272">
        <f t="shared" si="6"/>
        <v>0.19401041666666666</v>
      </c>
      <c r="H14" s="272">
        <f t="shared" si="2"/>
        <v>0.19930555555555554</v>
      </c>
      <c r="I14" s="272">
        <f t="shared" si="3"/>
        <v>0.20535714285714285</v>
      </c>
      <c r="J14" s="272">
        <f t="shared" si="4"/>
        <v>0.21233974358974358</v>
      </c>
      <c r="K14" s="272">
        <f t="shared" si="5"/>
        <v>0.2204861111111111</v>
      </c>
      <c r="L14" s="30"/>
      <c r="N14" s="4"/>
      <c r="O14" s="4"/>
    </row>
    <row r="15" spans="1:15" ht="12.75" customHeight="1">
      <c r="A15" s="288">
        <v>9</v>
      </c>
      <c r="B15" s="217">
        <f t="shared" si="0"/>
        <v>153.5</v>
      </c>
      <c r="C15" s="217">
        <f t="shared" si="1"/>
        <v>39.5</v>
      </c>
      <c r="D15" s="262" t="s">
        <v>131</v>
      </c>
      <c r="E15" s="227" t="s">
        <v>676</v>
      </c>
      <c r="F15" s="284">
        <v>23</v>
      </c>
      <c r="G15" s="272">
        <f t="shared" si="6"/>
        <v>0.21744791666666666</v>
      </c>
      <c r="H15" s="272">
        <f t="shared" si="2"/>
        <v>0.22430555555555554</v>
      </c>
      <c r="I15" s="272">
        <f t="shared" si="3"/>
        <v>0.23214285714285715</v>
      </c>
      <c r="J15" s="272">
        <f t="shared" si="4"/>
        <v>0.2411858974358974</v>
      </c>
      <c r="K15" s="272">
        <f t="shared" si="5"/>
        <v>0.2517361111111111</v>
      </c>
      <c r="L15" s="30"/>
      <c r="N15" s="4"/>
      <c r="O15" s="4"/>
    </row>
    <row r="16" spans="1:15" ht="12.75" customHeight="1">
      <c r="A16" s="288">
        <v>4</v>
      </c>
      <c r="B16" s="217">
        <f>B15-A16</f>
        <v>149.5</v>
      </c>
      <c r="C16" s="217">
        <f>C15+A16</f>
        <v>43.5</v>
      </c>
      <c r="D16" s="225" t="s">
        <v>132</v>
      </c>
      <c r="E16" s="227" t="s">
        <v>133</v>
      </c>
      <c r="F16" s="284"/>
      <c r="G16" s="272">
        <f t="shared" si="6"/>
        <v>0.22786458333333331</v>
      </c>
      <c r="H16" s="272">
        <f t="shared" si="2"/>
        <v>0.23541666666666666</v>
      </c>
      <c r="I16" s="272">
        <f t="shared" si="3"/>
        <v>0.244047619047619</v>
      </c>
      <c r="J16" s="272">
        <f t="shared" si="4"/>
        <v>0.25400641025641024</v>
      </c>
      <c r="K16" s="272">
        <f t="shared" si="5"/>
        <v>0.265625</v>
      </c>
      <c r="L16" s="30"/>
      <c r="N16" s="4"/>
      <c r="O16" s="4"/>
    </row>
    <row r="17" spans="1:15" ht="12.75" customHeight="1">
      <c r="A17" s="288">
        <v>5.5</v>
      </c>
      <c r="B17" s="217">
        <f>B16-A17</f>
        <v>144</v>
      </c>
      <c r="C17" s="217">
        <f>C16+A17</f>
        <v>49</v>
      </c>
      <c r="D17" s="243" t="s">
        <v>695</v>
      </c>
      <c r="E17" s="227"/>
      <c r="F17" s="284"/>
      <c r="G17" s="272">
        <f>SUM($G$9+$O$3*C17)</f>
        <v>0.2421875</v>
      </c>
      <c r="H17" s="272">
        <f>SUM($H$9+$P$3*C17)</f>
        <v>0.25069444444444444</v>
      </c>
      <c r="I17" s="272">
        <f>SUM($I$9+$Q$3*C17)</f>
        <v>0.26041666666666663</v>
      </c>
      <c r="J17" s="272">
        <f>SUM($J$9+$R$3*C17)</f>
        <v>0.27163461538461536</v>
      </c>
      <c r="K17" s="272">
        <f>SUM($K$9+$S$3*C17)</f>
        <v>0.2847222222222222</v>
      </c>
      <c r="L17" s="30"/>
      <c r="N17" s="4"/>
      <c r="O17" s="4"/>
    </row>
    <row r="18" spans="1:15" ht="12.75" customHeight="1">
      <c r="A18" s="288">
        <v>5</v>
      </c>
      <c r="B18" s="217">
        <f>B17-A18</f>
        <v>139</v>
      </c>
      <c r="C18" s="217">
        <f>C17+A18</f>
        <v>54</v>
      </c>
      <c r="D18" s="243" t="s">
        <v>134</v>
      </c>
      <c r="E18" s="227" t="s">
        <v>133</v>
      </c>
      <c r="F18" s="284"/>
      <c r="G18" s="272">
        <f>SUM($G$9+$O$3*C18)</f>
        <v>0.2552083333333333</v>
      </c>
      <c r="H18" s="272">
        <f>SUM($H$9+$P$3*C18)</f>
        <v>0.26458333333333334</v>
      </c>
      <c r="I18" s="272">
        <f>SUM($I$9+$Q$3*C18)</f>
        <v>0.275297619047619</v>
      </c>
      <c r="J18" s="272">
        <f>SUM($J$9+$R$3*C18)</f>
        <v>0.2876602564102564</v>
      </c>
      <c r="K18" s="272">
        <f>SUM($K$9+$S$3*C18)</f>
        <v>0.3020833333333333</v>
      </c>
      <c r="L18" s="30"/>
      <c r="N18" s="4"/>
      <c r="O18" s="4"/>
    </row>
    <row r="19" spans="1:15" ht="12.75" customHeight="1">
      <c r="A19" s="289">
        <v>6.5</v>
      </c>
      <c r="B19" s="211">
        <f t="shared" si="0"/>
        <v>132.5</v>
      </c>
      <c r="C19" s="211">
        <f t="shared" si="1"/>
        <v>60.5</v>
      </c>
      <c r="D19" s="261" t="s">
        <v>677</v>
      </c>
      <c r="E19" s="213" t="s">
        <v>133</v>
      </c>
      <c r="F19" s="286"/>
      <c r="G19" s="276">
        <f t="shared" si="6"/>
        <v>0.27213541666666663</v>
      </c>
      <c r="H19" s="276">
        <f t="shared" si="2"/>
        <v>0.2826388888888889</v>
      </c>
      <c r="I19" s="276">
        <f t="shared" si="3"/>
        <v>0.29464285714285715</v>
      </c>
      <c r="J19" s="276">
        <f t="shared" si="4"/>
        <v>0.30849358974358976</v>
      </c>
      <c r="K19" s="276">
        <f t="shared" si="5"/>
        <v>0.32465277777777773</v>
      </c>
      <c r="L19" s="30"/>
      <c r="N19" s="4"/>
      <c r="O19" s="4"/>
    </row>
    <row r="20" spans="1:15" ht="12.75" customHeight="1">
      <c r="A20" s="288">
        <v>2</v>
      </c>
      <c r="B20" s="217">
        <f t="shared" si="0"/>
        <v>130.5</v>
      </c>
      <c r="C20" s="217">
        <f t="shared" si="1"/>
        <v>62.5</v>
      </c>
      <c r="D20" s="243" t="s">
        <v>135</v>
      </c>
      <c r="E20" s="227" t="s">
        <v>133</v>
      </c>
      <c r="F20" s="284"/>
      <c r="G20" s="272">
        <f t="shared" si="6"/>
        <v>0.27734375</v>
      </c>
      <c r="H20" s="272">
        <f t="shared" si="2"/>
        <v>0.2881944444444444</v>
      </c>
      <c r="I20" s="272">
        <f t="shared" si="3"/>
        <v>0.3005952380952381</v>
      </c>
      <c r="J20" s="272">
        <f t="shared" si="4"/>
        <v>0.31490384615384615</v>
      </c>
      <c r="K20" s="272">
        <f t="shared" si="5"/>
        <v>0.3315972222222222</v>
      </c>
      <c r="L20" s="30"/>
      <c r="N20" s="4"/>
      <c r="O20" s="4"/>
    </row>
    <row r="21" spans="1:15" ht="12.75" customHeight="1">
      <c r="A21" s="288">
        <v>4</v>
      </c>
      <c r="B21" s="217">
        <f>B20-A21</f>
        <v>126.5</v>
      </c>
      <c r="C21" s="217">
        <f>C20+A21</f>
        <v>66.5</v>
      </c>
      <c r="D21" s="243" t="s">
        <v>678</v>
      </c>
      <c r="E21" s="227" t="s">
        <v>133</v>
      </c>
      <c r="F21" s="284"/>
      <c r="G21" s="272">
        <f t="shared" si="6"/>
        <v>0.28776041666666663</v>
      </c>
      <c r="H21" s="272">
        <f t="shared" si="2"/>
        <v>0.29930555555555555</v>
      </c>
      <c r="I21" s="272">
        <f t="shared" si="3"/>
        <v>0.3125</v>
      </c>
      <c r="J21" s="272">
        <f t="shared" si="4"/>
        <v>0.327724358974359</v>
      </c>
      <c r="K21" s="272">
        <f t="shared" si="5"/>
        <v>0.3454861111111111</v>
      </c>
      <c r="L21" s="30"/>
      <c r="N21" s="4"/>
      <c r="O21" s="4"/>
    </row>
    <row r="22" spans="1:15" ht="12.75" customHeight="1">
      <c r="A22" s="288">
        <v>2.5</v>
      </c>
      <c r="B22" s="217">
        <f>B21-A22</f>
        <v>124</v>
      </c>
      <c r="C22" s="217">
        <f>C21+A22</f>
        <v>69</v>
      </c>
      <c r="D22" s="225" t="s">
        <v>136</v>
      </c>
      <c r="E22" s="227" t="s">
        <v>102</v>
      </c>
      <c r="F22" s="284"/>
      <c r="G22" s="272">
        <f t="shared" si="6"/>
        <v>0.2942708333333333</v>
      </c>
      <c r="H22" s="272">
        <f t="shared" si="2"/>
        <v>0.30624999999999997</v>
      </c>
      <c r="I22" s="272">
        <f t="shared" si="3"/>
        <v>0.31994047619047616</v>
      </c>
      <c r="J22" s="272">
        <f t="shared" si="4"/>
        <v>0.33573717948717946</v>
      </c>
      <c r="K22" s="272">
        <f t="shared" si="5"/>
        <v>0.35416666666666663</v>
      </c>
      <c r="L22" s="30"/>
      <c r="N22" s="4"/>
      <c r="O22" s="4"/>
    </row>
    <row r="23" spans="1:15" ht="12.75" customHeight="1">
      <c r="A23" s="288">
        <v>2</v>
      </c>
      <c r="B23" s="217">
        <f t="shared" si="0"/>
        <v>122</v>
      </c>
      <c r="C23" s="217">
        <f t="shared" si="1"/>
        <v>71</v>
      </c>
      <c r="D23" s="225" t="s">
        <v>137</v>
      </c>
      <c r="E23" s="227" t="s">
        <v>901</v>
      </c>
      <c r="F23" s="284"/>
      <c r="G23" s="272">
        <f t="shared" si="6"/>
        <v>0.29947916666666663</v>
      </c>
      <c r="H23" s="272">
        <f t="shared" si="2"/>
        <v>0.3118055555555555</v>
      </c>
      <c r="I23" s="272">
        <f t="shared" si="3"/>
        <v>0.32589285714285715</v>
      </c>
      <c r="J23" s="272">
        <f t="shared" si="4"/>
        <v>0.3421474358974359</v>
      </c>
      <c r="K23" s="272">
        <f t="shared" si="5"/>
        <v>0.3611111111111111</v>
      </c>
      <c r="L23" s="30"/>
      <c r="N23" s="4"/>
      <c r="O23" s="4"/>
    </row>
    <row r="24" spans="1:15" ht="12.75" customHeight="1">
      <c r="A24" s="288">
        <v>3</v>
      </c>
      <c r="B24" s="217">
        <f t="shared" si="0"/>
        <v>119</v>
      </c>
      <c r="C24" s="217">
        <f t="shared" si="1"/>
        <v>74</v>
      </c>
      <c r="D24" s="243" t="s">
        <v>903</v>
      </c>
      <c r="E24" s="227" t="s">
        <v>60</v>
      </c>
      <c r="F24" s="284"/>
      <c r="G24" s="272">
        <f t="shared" si="6"/>
        <v>0.30729166666666663</v>
      </c>
      <c r="H24" s="272">
        <f t="shared" si="2"/>
        <v>0.32013888888888886</v>
      </c>
      <c r="I24" s="272">
        <f t="shared" si="3"/>
        <v>0.33482142857142855</v>
      </c>
      <c r="J24" s="272">
        <f t="shared" si="4"/>
        <v>0.3517628205128205</v>
      </c>
      <c r="K24" s="272">
        <f t="shared" si="5"/>
        <v>0.37152777777777773</v>
      </c>
      <c r="L24" s="18"/>
      <c r="N24" s="4"/>
      <c r="O24" s="4"/>
    </row>
    <row r="25" spans="1:15" ht="12.75" customHeight="1">
      <c r="A25" s="288">
        <v>1</v>
      </c>
      <c r="B25" s="217">
        <f t="shared" si="0"/>
        <v>118</v>
      </c>
      <c r="C25" s="217">
        <f t="shared" si="1"/>
        <v>75</v>
      </c>
      <c r="D25" s="243" t="s">
        <v>902</v>
      </c>
      <c r="E25" s="227" t="s">
        <v>139</v>
      </c>
      <c r="F25" s="284"/>
      <c r="G25" s="272">
        <f t="shared" si="6"/>
        <v>0.3098958333333333</v>
      </c>
      <c r="H25" s="272">
        <f t="shared" si="2"/>
        <v>0.32291666666666663</v>
      </c>
      <c r="I25" s="272">
        <f t="shared" si="3"/>
        <v>0.337797619047619</v>
      </c>
      <c r="J25" s="272">
        <f t="shared" si="4"/>
        <v>0.3549679487179487</v>
      </c>
      <c r="K25" s="272">
        <f t="shared" si="5"/>
        <v>0.37499999999999994</v>
      </c>
      <c r="L25" s="18"/>
      <c r="N25" s="4"/>
      <c r="O25" s="4"/>
    </row>
    <row r="26" spans="1:15" ht="12.75" customHeight="1">
      <c r="A26" s="288">
        <v>1</v>
      </c>
      <c r="B26" s="217">
        <f>B25-A26</f>
        <v>117</v>
      </c>
      <c r="C26" s="217">
        <f>C25+A26</f>
        <v>76</v>
      </c>
      <c r="D26" s="243" t="s">
        <v>679</v>
      </c>
      <c r="E26" s="227" t="s">
        <v>139</v>
      </c>
      <c r="F26" s="284"/>
      <c r="G26" s="272">
        <f>SUM($G$9+$O$3*C26)</f>
        <v>0.3125</v>
      </c>
      <c r="H26" s="272">
        <f>SUM($H$9+$P$3*C26)</f>
        <v>0.3256944444444444</v>
      </c>
      <c r="I26" s="272">
        <f>SUM($I$9+$Q$3*C26)</f>
        <v>0.3407738095238095</v>
      </c>
      <c r="J26" s="272">
        <f>SUM($J$9+$R$3*C26)</f>
        <v>0.3581730769230769</v>
      </c>
      <c r="K26" s="272">
        <f>SUM($K$9+$S$3*C26)</f>
        <v>0.3784722222222222</v>
      </c>
      <c r="L26" s="18"/>
      <c r="N26" s="4"/>
      <c r="O26" s="4"/>
    </row>
    <row r="27" spans="1:15" ht="12.75" customHeight="1">
      <c r="A27" s="288">
        <v>1</v>
      </c>
      <c r="B27" s="217">
        <f>B26-A27</f>
        <v>116</v>
      </c>
      <c r="C27" s="217">
        <f>C26+A27</f>
        <v>77</v>
      </c>
      <c r="D27" s="243" t="s">
        <v>138</v>
      </c>
      <c r="E27" s="227" t="s">
        <v>139</v>
      </c>
      <c r="F27" s="284"/>
      <c r="G27" s="272">
        <f>SUM($G$9+$O$3*C27)</f>
        <v>0.31510416666666663</v>
      </c>
      <c r="H27" s="272">
        <f>SUM($H$9+$P$3*C27)</f>
        <v>0.32847222222222217</v>
      </c>
      <c r="I27" s="272">
        <f>SUM($I$9+$Q$3*C27)</f>
        <v>0.34375</v>
      </c>
      <c r="J27" s="272">
        <f>SUM($J$9+$R$3*C27)</f>
        <v>0.3613782051282051</v>
      </c>
      <c r="K27" s="272">
        <f>SUM($K$9+$S$3*C27)</f>
        <v>0.3819444444444444</v>
      </c>
      <c r="L27" s="18"/>
      <c r="N27" s="4"/>
      <c r="O27" s="4"/>
    </row>
    <row r="28" spans="1:15" ht="12.75" customHeight="1">
      <c r="A28" s="288">
        <v>2.5</v>
      </c>
      <c r="B28" s="217">
        <f t="shared" si="0"/>
        <v>113.5</v>
      </c>
      <c r="C28" s="217">
        <f t="shared" si="1"/>
        <v>79.5</v>
      </c>
      <c r="D28" s="225" t="s">
        <v>140</v>
      </c>
      <c r="E28" s="227" t="s">
        <v>141</v>
      </c>
      <c r="F28" s="284"/>
      <c r="G28" s="272">
        <f t="shared" si="6"/>
        <v>0.3216145833333333</v>
      </c>
      <c r="H28" s="272">
        <f t="shared" si="2"/>
        <v>0.33541666666666664</v>
      </c>
      <c r="I28" s="272">
        <f t="shared" si="3"/>
        <v>0.35119047619047616</v>
      </c>
      <c r="J28" s="272">
        <f t="shared" si="4"/>
        <v>0.3693910256410256</v>
      </c>
      <c r="K28" s="272">
        <f t="shared" si="5"/>
        <v>0.39062499999999994</v>
      </c>
      <c r="L28" s="18"/>
      <c r="N28" s="4"/>
      <c r="O28" s="4"/>
    </row>
    <row r="29" spans="1:15" ht="12.75" customHeight="1">
      <c r="A29" s="288">
        <v>3.5</v>
      </c>
      <c r="B29" s="217">
        <f t="shared" si="0"/>
        <v>110</v>
      </c>
      <c r="C29" s="217">
        <f t="shared" si="1"/>
        <v>83</v>
      </c>
      <c r="D29" s="243" t="s">
        <v>142</v>
      </c>
      <c r="E29" s="227" t="s">
        <v>79</v>
      </c>
      <c r="F29" s="284"/>
      <c r="G29" s="272">
        <f t="shared" si="6"/>
        <v>0.33072916666666663</v>
      </c>
      <c r="H29" s="272">
        <f t="shared" si="2"/>
        <v>0.3451388888888889</v>
      </c>
      <c r="I29" s="272">
        <f t="shared" si="3"/>
        <v>0.36160714285714285</v>
      </c>
      <c r="J29" s="272">
        <f t="shared" si="4"/>
        <v>0.38060897435897434</v>
      </c>
      <c r="K29" s="272">
        <f t="shared" si="5"/>
        <v>0.40277777777777773</v>
      </c>
      <c r="L29" s="18"/>
      <c r="N29" s="4"/>
      <c r="O29" s="4"/>
    </row>
    <row r="30" spans="1:15" ht="12.75" customHeight="1">
      <c r="A30" s="288">
        <v>3.5</v>
      </c>
      <c r="B30" s="217">
        <f t="shared" si="0"/>
        <v>106.5</v>
      </c>
      <c r="C30" s="217">
        <f t="shared" si="1"/>
        <v>86.5</v>
      </c>
      <c r="D30" s="243" t="s">
        <v>143</v>
      </c>
      <c r="E30" s="227" t="s">
        <v>144</v>
      </c>
      <c r="F30" s="284"/>
      <c r="G30" s="272">
        <f t="shared" si="6"/>
        <v>0.33984375</v>
      </c>
      <c r="H30" s="272">
        <f t="shared" si="2"/>
        <v>0.35486111111111107</v>
      </c>
      <c r="I30" s="272">
        <f t="shared" si="3"/>
        <v>0.3720238095238095</v>
      </c>
      <c r="J30" s="272">
        <f t="shared" si="4"/>
        <v>0.3918269230769231</v>
      </c>
      <c r="K30" s="272">
        <f t="shared" si="5"/>
        <v>0.4149305555555555</v>
      </c>
      <c r="L30" s="18"/>
      <c r="N30" s="4"/>
      <c r="O30" s="4"/>
    </row>
    <row r="31" spans="1:15" ht="12.75" customHeight="1">
      <c r="A31" s="288">
        <v>3</v>
      </c>
      <c r="B31" s="217">
        <f t="shared" si="0"/>
        <v>103.5</v>
      </c>
      <c r="C31" s="217">
        <f t="shared" si="1"/>
        <v>89.5</v>
      </c>
      <c r="D31" s="243" t="s">
        <v>145</v>
      </c>
      <c r="E31" s="227" t="s">
        <v>144</v>
      </c>
      <c r="F31" s="284"/>
      <c r="G31" s="272">
        <f t="shared" si="6"/>
        <v>0.34765625</v>
      </c>
      <c r="H31" s="272">
        <f t="shared" si="2"/>
        <v>0.36319444444444443</v>
      </c>
      <c r="I31" s="272">
        <f t="shared" si="3"/>
        <v>0.38095238095238093</v>
      </c>
      <c r="J31" s="272">
        <f t="shared" si="4"/>
        <v>0.40144230769230765</v>
      </c>
      <c r="K31" s="272">
        <f t="shared" si="5"/>
        <v>0.4253472222222222</v>
      </c>
      <c r="L31" s="18"/>
      <c r="N31" s="4"/>
      <c r="O31" s="4"/>
    </row>
    <row r="32" spans="1:15" ht="12.75" customHeight="1">
      <c r="A32" s="288">
        <v>3</v>
      </c>
      <c r="B32" s="217">
        <f t="shared" si="0"/>
        <v>100.5</v>
      </c>
      <c r="C32" s="217">
        <f t="shared" si="1"/>
        <v>92.5</v>
      </c>
      <c r="D32" s="243" t="s">
        <v>146</v>
      </c>
      <c r="E32" s="227" t="s">
        <v>144</v>
      </c>
      <c r="F32" s="284"/>
      <c r="G32" s="272">
        <f t="shared" si="6"/>
        <v>0.35546875</v>
      </c>
      <c r="H32" s="272">
        <f t="shared" si="2"/>
        <v>0.37152777777777773</v>
      </c>
      <c r="I32" s="272">
        <f t="shared" si="3"/>
        <v>0.38988095238095233</v>
      </c>
      <c r="J32" s="272">
        <f t="shared" si="4"/>
        <v>0.4110576923076923</v>
      </c>
      <c r="K32" s="272">
        <f t="shared" si="5"/>
        <v>0.43576388888888884</v>
      </c>
      <c r="L32" s="18"/>
      <c r="N32" s="4"/>
      <c r="O32" s="4"/>
    </row>
    <row r="33" spans="1:15" ht="12.75" customHeight="1">
      <c r="A33" s="288">
        <v>3.5</v>
      </c>
      <c r="B33" s="217">
        <f t="shared" si="0"/>
        <v>97</v>
      </c>
      <c r="C33" s="217">
        <f t="shared" si="1"/>
        <v>96</v>
      </c>
      <c r="D33" s="243" t="s">
        <v>680</v>
      </c>
      <c r="E33" s="227" t="s">
        <v>144</v>
      </c>
      <c r="F33" s="284"/>
      <c r="G33" s="272">
        <f t="shared" si="6"/>
        <v>0.3645833333333333</v>
      </c>
      <c r="H33" s="272">
        <f t="shared" si="2"/>
        <v>0.3812499999999999</v>
      </c>
      <c r="I33" s="272">
        <f t="shared" si="3"/>
        <v>0.400297619047619</v>
      </c>
      <c r="J33" s="272">
        <f t="shared" si="4"/>
        <v>0.422275641025641</v>
      </c>
      <c r="K33" s="272">
        <f t="shared" si="5"/>
        <v>0.44791666666666663</v>
      </c>
      <c r="L33" s="18"/>
      <c r="N33" s="4"/>
      <c r="O33" s="4"/>
    </row>
    <row r="34" spans="1:15" ht="12.75" customHeight="1">
      <c r="A34" s="288">
        <v>2.5</v>
      </c>
      <c r="B34" s="217">
        <f t="shared" si="0"/>
        <v>94.5</v>
      </c>
      <c r="C34" s="217">
        <f t="shared" si="1"/>
        <v>98.5</v>
      </c>
      <c r="D34" s="243" t="s">
        <v>147</v>
      </c>
      <c r="E34" s="227" t="s">
        <v>144</v>
      </c>
      <c r="F34" s="284"/>
      <c r="G34" s="272">
        <f t="shared" si="6"/>
        <v>0.37109374999999994</v>
      </c>
      <c r="H34" s="272">
        <f t="shared" si="2"/>
        <v>0.3881944444444444</v>
      </c>
      <c r="I34" s="272">
        <f t="shared" si="3"/>
        <v>0.4077380952380952</v>
      </c>
      <c r="J34" s="272">
        <f t="shared" si="4"/>
        <v>0.4302884615384615</v>
      </c>
      <c r="K34" s="272">
        <f t="shared" si="5"/>
        <v>0.4565972222222222</v>
      </c>
      <c r="L34" s="18"/>
      <c r="N34" s="4"/>
      <c r="O34" s="4"/>
    </row>
    <row r="35" spans="1:15" ht="12.75" customHeight="1">
      <c r="A35" s="288">
        <v>4.5</v>
      </c>
      <c r="B35" s="217">
        <f t="shared" si="0"/>
        <v>90</v>
      </c>
      <c r="C35" s="217">
        <f t="shared" si="1"/>
        <v>103</v>
      </c>
      <c r="D35" s="243" t="s">
        <v>681</v>
      </c>
      <c r="E35" s="227" t="s">
        <v>144</v>
      </c>
      <c r="F35" s="284">
        <v>105</v>
      </c>
      <c r="G35" s="272">
        <f t="shared" si="6"/>
        <v>0.38281249999999994</v>
      </c>
      <c r="H35" s="272">
        <f t="shared" si="2"/>
        <v>0.4006944444444444</v>
      </c>
      <c r="I35" s="272">
        <f t="shared" si="3"/>
        <v>0.42113095238095233</v>
      </c>
      <c r="J35" s="272">
        <f t="shared" si="4"/>
        <v>0.44471153846153844</v>
      </c>
      <c r="K35" s="272">
        <f t="shared" si="5"/>
        <v>0.4722222222222222</v>
      </c>
      <c r="L35" s="18"/>
      <c r="N35" s="4"/>
      <c r="O35" s="4"/>
    </row>
    <row r="36" spans="1:15" ht="12.75" customHeight="1">
      <c r="A36" s="288">
        <v>2</v>
      </c>
      <c r="B36" s="217">
        <f t="shared" si="0"/>
        <v>88</v>
      </c>
      <c r="C36" s="217">
        <f t="shared" si="1"/>
        <v>105</v>
      </c>
      <c r="D36" s="243" t="s">
        <v>682</v>
      </c>
      <c r="E36" s="227" t="s">
        <v>144</v>
      </c>
      <c r="F36" s="284"/>
      <c r="G36" s="272">
        <f t="shared" si="6"/>
        <v>0.3880208333333333</v>
      </c>
      <c r="H36" s="272">
        <f t="shared" si="2"/>
        <v>0.40624999999999994</v>
      </c>
      <c r="I36" s="272">
        <f t="shared" si="3"/>
        <v>0.4270833333333333</v>
      </c>
      <c r="J36" s="272">
        <f t="shared" si="4"/>
        <v>0.4511217948717948</v>
      </c>
      <c r="K36" s="272">
        <f t="shared" si="5"/>
        <v>0.47916666666666663</v>
      </c>
      <c r="L36" s="18"/>
      <c r="N36" s="4"/>
      <c r="O36" s="4"/>
    </row>
    <row r="37" spans="1:15" ht="12.75" customHeight="1">
      <c r="A37" s="288">
        <v>2.5</v>
      </c>
      <c r="B37" s="217">
        <f t="shared" si="0"/>
        <v>85.5</v>
      </c>
      <c r="C37" s="217">
        <f t="shared" si="1"/>
        <v>107.5</v>
      </c>
      <c r="D37" s="243" t="s">
        <v>683</v>
      </c>
      <c r="E37" s="227" t="s">
        <v>144</v>
      </c>
      <c r="F37" s="284"/>
      <c r="G37" s="272">
        <f t="shared" si="6"/>
        <v>0.39453124999999994</v>
      </c>
      <c r="H37" s="272">
        <f t="shared" si="2"/>
        <v>0.41319444444444436</v>
      </c>
      <c r="I37" s="272">
        <f t="shared" si="3"/>
        <v>0.4345238095238095</v>
      </c>
      <c r="J37" s="272">
        <f t="shared" si="4"/>
        <v>0.45913461538461536</v>
      </c>
      <c r="K37" s="272">
        <f t="shared" si="5"/>
        <v>0.4878472222222222</v>
      </c>
      <c r="L37" s="18"/>
      <c r="N37" s="4"/>
      <c r="O37" s="4"/>
    </row>
    <row r="38" spans="1:15" ht="12.75" customHeight="1">
      <c r="A38" s="288">
        <v>2</v>
      </c>
      <c r="B38" s="217">
        <f t="shared" si="0"/>
        <v>83.5</v>
      </c>
      <c r="C38" s="217">
        <f t="shared" si="1"/>
        <v>109.5</v>
      </c>
      <c r="D38" s="243" t="s">
        <v>148</v>
      </c>
      <c r="E38" s="227" t="s">
        <v>144</v>
      </c>
      <c r="F38" s="284"/>
      <c r="G38" s="272">
        <f t="shared" si="6"/>
        <v>0.3997395833333333</v>
      </c>
      <c r="H38" s="272">
        <f t="shared" si="2"/>
        <v>0.41874999999999996</v>
      </c>
      <c r="I38" s="272">
        <f t="shared" si="3"/>
        <v>0.44047619047619047</v>
      </c>
      <c r="J38" s="272">
        <f t="shared" si="4"/>
        <v>0.46554487179487175</v>
      </c>
      <c r="K38" s="272">
        <f t="shared" si="5"/>
        <v>0.49479166666666663</v>
      </c>
      <c r="L38" s="18"/>
      <c r="N38" s="4"/>
      <c r="O38" s="4"/>
    </row>
    <row r="39" spans="1:15" ht="12.75" customHeight="1">
      <c r="A39" s="288">
        <v>6.5</v>
      </c>
      <c r="B39" s="217">
        <f t="shared" si="0"/>
        <v>77</v>
      </c>
      <c r="C39" s="217">
        <f t="shared" si="1"/>
        <v>116</v>
      </c>
      <c r="D39" s="243" t="s">
        <v>684</v>
      </c>
      <c r="E39" s="227" t="s">
        <v>144</v>
      </c>
      <c r="F39" s="284"/>
      <c r="G39" s="272">
        <f t="shared" si="6"/>
        <v>0.41666666666666663</v>
      </c>
      <c r="H39" s="272">
        <f t="shared" si="2"/>
        <v>0.4368055555555555</v>
      </c>
      <c r="I39" s="272">
        <f t="shared" si="3"/>
        <v>0.45982142857142855</v>
      </c>
      <c r="J39" s="272">
        <f t="shared" si="4"/>
        <v>0.4863782051282051</v>
      </c>
      <c r="K39" s="272">
        <f t="shared" si="5"/>
        <v>0.517361111111111</v>
      </c>
      <c r="L39" s="18"/>
      <c r="N39" s="4"/>
      <c r="O39" s="4"/>
    </row>
    <row r="40" spans="1:15" ht="12.75" customHeight="1" hidden="1">
      <c r="A40" s="288"/>
      <c r="B40" s="217">
        <f t="shared" si="0"/>
        <v>77</v>
      </c>
      <c r="C40" s="217">
        <f t="shared" si="1"/>
        <v>116</v>
      </c>
      <c r="D40" s="243"/>
      <c r="E40" s="227"/>
      <c r="F40" s="284"/>
      <c r="G40" s="272">
        <f t="shared" si="6"/>
        <v>0.41666666666666663</v>
      </c>
      <c r="H40" s="272">
        <f t="shared" si="2"/>
        <v>0.4368055555555555</v>
      </c>
      <c r="I40" s="272">
        <f t="shared" si="3"/>
        <v>0.45982142857142855</v>
      </c>
      <c r="J40" s="272">
        <f t="shared" si="4"/>
        <v>0.4863782051282051</v>
      </c>
      <c r="K40" s="272">
        <f t="shared" si="5"/>
        <v>0.517361111111111</v>
      </c>
      <c r="L40" s="18"/>
      <c r="N40" s="4"/>
      <c r="O40" s="4"/>
    </row>
    <row r="41" spans="1:15" ht="12.75" customHeight="1" hidden="1">
      <c r="A41" s="288"/>
      <c r="B41" s="217">
        <f t="shared" si="0"/>
        <v>77</v>
      </c>
      <c r="C41" s="217">
        <f t="shared" si="1"/>
        <v>116</v>
      </c>
      <c r="D41" s="259"/>
      <c r="E41" s="227"/>
      <c r="F41" s="284"/>
      <c r="G41" s="272">
        <f t="shared" si="6"/>
        <v>0.41666666666666663</v>
      </c>
      <c r="H41" s="272">
        <f t="shared" si="2"/>
        <v>0.4368055555555555</v>
      </c>
      <c r="I41" s="272">
        <f t="shared" si="3"/>
        <v>0.45982142857142855</v>
      </c>
      <c r="J41" s="272">
        <f t="shared" si="4"/>
        <v>0.4863782051282051</v>
      </c>
      <c r="K41" s="272">
        <f t="shared" si="5"/>
        <v>0.517361111111111</v>
      </c>
      <c r="L41" s="18"/>
      <c r="N41" s="4"/>
      <c r="O41" s="4"/>
    </row>
    <row r="42" spans="1:15" ht="12.75" customHeight="1" hidden="1">
      <c r="A42" s="238"/>
      <c r="B42" s="217">
        <f>B41-A42</f>
        <v>77</v>
      </c>
      <c r="C42" s="217">
        <f>C41+A42</f>
        <v>116</v>
      </c>
      <c r="D42" s="222"/>
      <c r="E42" s="219"/>
      <c r="F42" s="256"/>
      <c r="G42" s="272">
        <f t="shared" si="6"/>
        <v>0.41666666666666663</v>
      </c>
      <c r="H42" s="272">
        <f t="shared" si="2"/>
        <v>0.4368055555555555</v>
      </c>
      <c r="I42" s="272">
        <f t="shared" si="3"/>
        <v>0.45982142857142855</v>
      </c>
      <c r="J42" s="272">
        <f t="shared" si="4"/>
        <v>0.4863782051282051</v>
      </c>
      <c r="K42" s="272">
        <f t="shared" si="5"/>
        <v>0.517361111111111</v>
      </c>
      <c r="L42" s="18"/>
      <c r="N42" s="4"/>
      <c r="O42" s="4"/>
    </row>
    <row r="43" spans="1:15" ht="12.75" customHeight="1" hidden="1">
      <c r="A43" s="238"/>
      <c r="B43" s="217">
        <f t="shared" si="0"/>
        <v>77</v>
      </c>
      <c r="C43" s="217">
        <f t="shared" si="1"/>
        <v>116</v>
      </c>
      <c r="D43" s="222"/>
      <c r="E43" s="219"/>
      <c r="F43" s="256"/>
      <c r="G43" s="272">
        <f t="shared" si="6"/>
        <v>0.41666666666666663</v>
      </c>
      <c r="H43" s="272">
        <f t="shared" si="2"/>
        <v>0.4368055555555555</v>
      </c>
      <c r="I43" s="272">
        <f t="shared" si="3"/>
        <v>0.45982142857142855</v>
      </c>
      <c r="J43" s="272">
        <f t="shared" si="4"/>
        <v>0.4863782051282051</v>
      </c>
      <c r="K43" s="272">
        <f t="shared" si="5"/>
        <v>0.517361111111111</v>
      </c>
      <c r="L43" s="18"/>
      <c r="N43" s="4"/>
      <c r="O43" s="4"/>
    </row>
    <row r="44" spans="1:15" ht="12.75" customHeight="1" hidden="1">
      <c r="A44" s="238"/>
      <c r="B44" s="217">
        <f t="shared" si="0"/>
        <v>77</v>
      </c>
      <c r="C44" s="217">
        <f t="shared" si="1"/>
        <v>116</v>
      </c>
      <c r="D44" s="222"/>
      <c r="E44" s="219"/>
      <c r="F44" s="256"/>
      <c r="G44" s="272">
        <f t="shared" si="6"/>
        <v>0.41666666666666663</v>
      </c>
      <c r="H44" s="272">
        <f t="shared" si="2"/>
        <v>0.4368055555555555</v>
      </c>
      <c r="I44" s="272">
        <f t="shared" si="3"/>
        <v>0.45982142857142855</v>
      </c>
      <c r="J44" s="272">
        <f t="shared" si="4"/>
        <v>0.4863782051282051</v>
      </c>
      <c r="K44" s="272">
        <f t="shared" si="5"/>
        <v>0.517361111111111</v>
      </c>
      <c r="L44" s="18"/>
      <c r="N44" s="4"/>
      <c r="O44" s="4"/>
    </row>
    <row r="45" spans="1:15" ht="12.75" customHeight="1" hidden="1">
      <c r="A45" s="238"/>
      <c r="B45" s="217">
        <f>B44-A45</f>
        <v>77</v>
      </c>
      <c r="C45" s="217">
        <f>C44+A45</f>
        <v>116</v>
      </c>
      <c r="D45" s="222"/>
      <c r="E45" s="219"/>
      <c r="F45" s="256"/>
      <c r="G45" s="272">
        <f t="shared" si="6"/>
        <v>0.41666666666666663</v>
      </c>
      <c r="H45" s="272">
        <f t="shared" si="2"/>
        <v>0.4368055555555555</v>
      </c>
      <c r="I45" s="272">
        <f t="shared" si="3"/>
        <v>0.45982142857142855</v>
      </c>
      <c r="J45" s="272">
        <f t="shared" si="4"/>
        <v>0.4863782051282051</v>
      </c>
      <c r="K45" s="272">
        <f t="shared" si="5"/>
        <v>0.517361111111111</v>
      </c>
      <c r="L45" s="18"/>
      <c r="N45" s="4"/>
      <c r="O45" s="4"/>
    </row>
    <row r="46" spans="1:15" ht="12.75" customHeight="1" hidden="1">
      <c r="A46" s="238"/>
      <c r="B46" s="217">
        <f>B45-A46</f>
        <v>77</v>
      </c>
      <c r="C46" s="217">
        <f>C45+A46</f>
        <v>116</v>
      </c>
      <c r="D46" s="222"/>
      <c r="E46" s="219"/>
      <c r="F46" s="256"/>
      <c r="G46" s="272">
        <f t="shared" si="6"/>
        <v>0.41666666666666663</v>
      </c>
      <c r="H46" s="272">
        <f t="shared" si="2"/>
        <v>0.4368055555555555</v>
      </c>
      <c r="I46" s="272">
        <f t="shared" si="3"/>
        <v>0.45982142857142855</v>
      </c>
      <c r="J46" s="272">
        <f t="shared" si="4"/>
        <v>0.4863782051282051</v>
      </c>
      <c r="K46" s="272">
        <f t="shared" si="5"/>
        <v>0.517361111111111</v>
      </c>
      <c r="L46" s="18"/>
      <c r="N46" s="4"/>
      <c r="O46" s="4"/>
    </row>
    <row r="47" spans="1:15" ht="12.75" customHeight="1" hidden="1">
      <c r="A47" s="238"/>
      <c r="B47" s="217">
        <f>B46-A47</f>
        <v>77</v>
      </c>
      <c r="C47" s="217">
        <f>C46+A47</f>
        <v>116</v>
      </c>
      <c r="D47" s="222"/>
      <c r="E47" s="219"/>
      <c r="F47" s="256"/>
      <c r="G47" s="272">
        <f t="shared" si="6"/>
        <v>0.41666666666666663</v>
      </c>
      <c r="H47" s="272">
        <f t="shared" si="2"/>
        <v>0.4368055555555555</v>
      </c>
      <c r="I47" s="272">
        <f t="shared" si="3"/>
        <v>0.45982142857142855</v>
      </c>
      <c r="J47" s="272">
        <f t="shared" si="4"/>
        <v>0.4863782051282051</v>
      </c>
      <c r="K47" s="272">
        <f t="shared" si="5"/>
        <v>0.517361111111111</v>
      </c>
      <c r="L47" s="18"/>
      <c r="N47" s="4"/>
      <c r="O47" s="4"/>
    </row>
    <row r="48" spans="1:15" ht="12.75" customHeight="1" hidden="1">
      <c r="A48" s="238"/>
      <c r="B48" s="217">
        <f t="shared" si="0"/>
        <v>77</v>
      </c>
      <c r="C48" s="217">
        <f t="shared" si="1"/>
        <v>116</v>
      </c>
      <c r="D48" s="222"/>
      <c r="E48" s="219"/>
      <c r="F48" s="256"/>
      <c r="G48" s="272">
        <f t="shared" si="6"/>
        <v>0.41666666666666663</v>
      </c>
      <c r="H48" s="272">
        <f t="shared" si="2"/>
        <v>0.4368055555555555</v>
      </c>
      <c r="I48" s="272">
        <f t="shared" si="3"/>
        <v>0.45982142857142855</v>
      </c>
      <c r="J48" s="272">
        <f t="shared" si="4"/>
        <v>0.4863782051282051</v>
      </c>
      <c r="K48" s="272">
        <f t="shared" si="5"/>
        <v>0.517361111111111</v>
      </c>
      <c r="L48" s="18"/>
      <c r="N48" s="4"/>
      <c r="O48" s="4"/>
    </row>
    <row r="49" spans="1:15" ht="12.75" customHeight="1">
      <c r="A49" s="238">
        <v>6.5</v>
      </c>
      <c r="B49" s="217">
        <f t="shared" si="0"/>
        <v>70.5</v>
      </c>
      <c r="C49" s="217">
        <f t="shared" si="1"/>
        <v>122.5</v>
      </c>
      <c r="D49" s="259" t="s">
        <v>149</v>
      </c>
      <c r="E49" s="219"/>
      <c r="F49" s="256"/>
      <c r="G49" s="272">
        <f t="shared" si="6"/>
        <v>0.43359374999999994</v>
      </c>
      <c r="H49" s="272">
        <f t="shared" si="2"/>
        <v>0.45486111111111105</v>
      </c>
      <c r="I49" s="272">
        <f t="shared" si="3"/>
        <v>0.47916666666666663</v>
      </c>
      <c r="J49" s="272">
        <f t="shared" si="4"/>
        <v>0.5072115384615384</v>
      </c>
      <c r="K49" s="272">
        <f t="shared" si="5"/>
        <v>0.5399305555555556</v>
      </c>
      <c r="L49" s="18"/>
      <c r="N49" s="4"/>
      <c r="O49" s="4"/>
    </row>
    <row r="50" spans="1:12" ht="12.75" customHeight="1">
      <c r="A50" s="268"/>
      <c r="B50" s="268"/>
      <c r="C50" s="268"/>
      <c r="D50" s="301" t="s">
        <v>21</v>
      </c>
      <c r="E50" s="227"/>
      <c r="F50" s="271"/>
      <c r="G50" s="272"/>
      <c r="H50" s="272"/>
      <c r="I50" s="272"/>
      <c r="J50" s="272"/>
      <c r="K50" s="272"/>
      <c r="L50" s="18"/>
    </row>
    <row r="51" spans="1:12" ht="12.75" customHeight="1">
      <c r="A51" s="238">
        <v>0</v>
      </c>
      <c r="B51" s="268">
        <f>B49</f>
        <v>70.5</v>
      </c>
      <c r="C51" s="268">
        <f>C49</f>
        <v>122.5</v>
      </c>
      <c r="D51" s="259" t="s">
        <v>149</v>
      </c>
      <c r="E51" s="219" t="s">
        <v>144</v>
      </c>
      <c r="F51" s="256"/>
      <c r="G51" s="270">
        <f>$L$6</f>
        <v>0.5104166666666666</v>
      </c>
      <c r="H51" s="270">
        <f>$L$6</f>
        <v>0.5104166666666666</v>
      </c>
      <c r="I51" s="270">
        <f>$L$6</f>
        <v>0.5104166666666666</v>
      </c>
      <c r="J51" s="270">
        <f>$M$6</f>
        <v>0.5104166666666666</v>
      </c>
      <c r="K51" s="270">
        <f>$M$6</f>
        <v>0.5104166666666666</v>
      </c>
      <c r="L51" s="32">
        <f>A51</f>
        <v>0</v>
      </c>
    </row>
    <row r="52" spans="1:15" ht="12.75" customHeight="1">
      <c r="A52" s="238">
        <v>3.5</v>
      </c>
      <c r="B52" s="268">
        <f>B51-A54</f>
        <v>66</v>
      </c>
      <c r="C52" s="268">
        <f>SUM(C51+A54)</f>
        <v>127</v>
      </c>
      <c r="D52" s="243" t="s">
        <v>685</v>
      </c>
      <c r="E52" s="219" t="s">
        <v>144</v>
      </c>
      <c r="F52" s="256"/>
      <c r="G52" s="272">
        <f aca="true" t="shared" si="7" ref="G52:G80">SUM($H$51+$O$3*L52)</f>
        <v>0.51953125</v>
      </c>
      <c r="H52" s="272">
        <f aca="true" t="shared" si="8" ref="H52:H80">SUM($H$51+$P$3*L52)</f>
        <v>0.5201388888888888</v>
      </c>
      <c r="I52" s="272">
        <f aca="true" t="shared" si="9" ref="I52:I80">SUM($I$51+$Q$3*L52)</f>
        <v>0.5208333333333333</v>
      </c>
      <c r="J52" s="272">
        <f aca="true" t="shared" si="10" ref="J52:J80">SUM($J$51+$R$3*L52)</f>
        <v>0.5216346153846153</v>
      </c>
      <c r="K52" s="272">
        <f aca="true" t="shared" si="11" ref="K52:K80">SUM($K$51+$S$3*L52)</f>
        <v>0.5225694444444444</v>
      </c>
      <c r="L52" s="32">
        <f aca="true" t="shared" si="12" ref="L52:L59">L50+A52</f>
        <v>3.5</v>
      </c>
      <c r="N52" s="32"/>
      <c r="O52" s="32"/>
    </row>
    <row r="53" spans="1:15" ht="12.75" customHeight="1">
      <c r="A53" s="238">
        <v>4.5</v>
      </c>
      <c r="B53" s="268">
        <f aca="true" t="shared" si="13" ref="B53:B68">B52-A55</f>
        <v>63</v>
      </c>
      <c r="C53" s="268">
        <f aca="true" t="shared" si="14" ref="C53:C68">SUM(C52+A55)</f>
        <v>130</v>
      </c>
      <c r="D53" s="243" t="s">
        <v>686</v>
      </c>
      <c r="E53" s="219" t="s">
        <v>144</v>
      </c>
      <c r="F53" s="256"/>
      <c r="G53" s="272">
        <f t="shared" si="7"/>
        <v>0.5221354166666666</v>
      </c>
      <c r="H53" s="272">
        <f t="shared" si="8"/>
        <v>0.5229166666666666</v>
      </c>
      <c r="I53" s="272">
        <f t="shared" si="9"/>
        <v>0.5238095238095237</v>
      </c>
      <c r="J53" s="272">
        <f t="shared" si="10"/>
        <v>0.5248397435897435</v>
      </c>
      <c r="K53" s="272">
        <f t="shared" si="11"/>
        <v>0.5260416666666666</v>
      </c>
      <c r="L53" s="32">
        <f t="shared" si="12"/>
        <v>4.5</v>
      </c>
      <c r="N53" s="32"/>
      <c r="O53" s="32"/>
    </row>
    <row r="54" spans="1:15" ht="12.75" customHeight="1">
      <c r="A54" s="238">
        <v>4.5</v>
      </c>
      <c r="B54" s="268">
        <f t="shared" si="13"/>
        <v>58.5</v>
      </c>
      <c r="C54" s="268">
        <f t="shared" si="14"/>
        <v>134.5</v>
      </c>
      <c r="D54" s="222" t="s">
        <v>687</v>
      </c>
      <c r="E54" s="219" t="s">
        <v>144</v>
      </c>
      <c r="F54" s="256"/>
      <c r="G54" s="272">
        <f t="shared" si="7"/>
        <v>0.53125</v>
      </c>
      <c r="H54" s="272">
        <f t="shared" si="8"/>
        <v>0.5326388888888889</v>
      </c>
      <c r="I54" s="272">
        <f t="shared" si="9"/>
        <v>0.5342261904761905</v>
      </c>
      <c r="J54" s="272">
        <f t="shared" si="10"/>
        <v>0.5360576923076923</v>
      </c>
      <c r="K54" s="272">
        <f t="shared" si="11"/>
        <v>0.5381944444444444</v>
      </c>
      <c r="L54" s="32">
        <f t="shared" si="12"/>
        <v>8</v>
      </c>
      <c r="M54" s="32"/>
      <c r="N54" s="32"/>
      <c r="O54" s="32"/>
    </row>
    <row r="55" spans="1:15" ht="12.75" customHeight="1">
      <c r="A55" s="238">
        <v>3</v>
      </c>
      <c r="B55" s="268">
        <f t="shared" si="13"/>
        <v>57</v>
      </c>
      <c r="C55" s="268">
        <f t="shared" si="14"/>
        <v>136</v>
      </c>
      <c r="D55" s="222" t="s">
        <v>688</v>
      </c>
      <c r="E55" s="219" t="s">
        <v>144</v>
      </c>
      <c r="F55" s="256"/>
      <c r="G55" s="272">
        <f t="shared" si="7"/>
        <v>0.5299479166666666</v>
      </c>
      <c r="H55" s="272">
        <f t="shared" si="8"/>
        <v>0.53125</v>
      </c>
      <c r="I55" s="272">
        <f t="shared" si="9"/>
        <v>0.5327380952380952</v>
      </c>
      <c r="J55" s="272">
        <f t="shared" si="10"/>
        <v>0.5344551282051282</v>
      </c>
      <c r="K55" s="272">
        <f t="shared" si="11"/>
        <v>0.5364583333333333</v>
      </c>
      <c r="L55" s="32">
        <f t="shared" si="12"/>
        <v>7.5</v>
      </c>
      <c r="M55" s="32"/>
      <c r="N55" s="32"/>
      <c r="O55" s="32"/>
    </row>
    <row r="56" spans="1:15" ht="12.75" customHeight="1">
      <c r="A56" s="238">
        <v>4.5</v>
      </c>
      <c r="B56" s="268">
        <f t="shared" si="13"/>
        <v>53.5</v>
      </c>
      <c r="C56" s="268">
        <f t="shared" si="14"/>
        <v>139.5</v>
      </c>
      <c r="D56" s="222" t="s">
        <v>689</v>
      </c>
      <c r="E56" s="219" t="s">
        <v>144</v>
      </c>
      <c r="F56" s="256"/>
      <c r="G56" s="272">
        <f t="shared" si="7"/>
        <v>0.54296875</v>
      </c>
      <c r="H56" s="272">
        <f t="shared" si="8"/>
        <v>0.5451388888888888</v>
      </c>
      <c r="I56" s="272">
        <f t="shared" si="9"/>
        <v>0.5476190476190476</v>
      </c>
      <c r="J56" s="272">
        <f t="shared" si="10"/>
        <v>0.5504807692307692</v>
      </c>
      <c r="K56" s="272">
        <f t="shared" si="11"/>
        <v>0.5538194444444444</v>
      </c>
      <c r="L56" s="32">
        <f t="shared" si="12"/>
        <v>12.5</v>
      </c>
      <c r="M56" s="32"/>
      <c r="N56" s="32"/>
      <c r="O56" s="32"/>
    </row>
    <row r="57" spans="1:15" ht="12.75" customHeight="1">
      <c r="A57" s="238">
        <v>1.5</v>
      </c>
      <c r="B57" s="268">
        <f t="shared" si="13"/>
        <v>50</v>
      </c>
      <c r="C57" s="268">
        <f t="shared" si="14"/>
        <v>143</v>
      </c>
      <c r="D57" s="258" t="s">
        <v>125</v>
      </c>
      <c r="E57" s="219" t="s">
        <v>865</v>
      </c>
      <c r="F57" s="256"/>
      <c r="G57" s="272">
        <f t="shared" si="7"/>
        <v>0.5338541666666666</v>
      </c>
      <c r="H57" s="272">
        <f t="shared" si="8"/>
        <v>0.5354166666666667</v>
      </c>
      <c r="I57" s="272">
        <f t="shared" si="9"/>
        <v>0.5372023809523809</v>
      </c>
      <c r="J57" s="272">
        <f t="shared" si="10"/>
        <v>0.5392628205128205</v>
      </c>
      <c r="K57" s="272">
        <f t="shared" si="11"/>
        <v>0.5416666666666666</v>
      </c>
      <c r="L57" s="32">
        <f t="shared" si="12"/>
        <v>9</v>
      </c>
      <c r="M57" s="32"/>
      <c r="N57" s="32"/>
      <c r="O57" s="32"/>
    </row>
    <row r="58" spans="1:15" ht="12.75" customHeight="1">
      <c r="A58" s="238">
        <v>3.5</v>
      </c>
      <c r="B58" s="268">
        <f t="shared" si="13"/>
        <v>46.5</v>
      </c>
      <c r="C58" s="268">
        <f t="shared" si="14"/>
        <v>146.5</v>
      </c>
      <c r="D58" s="228" t="s">
        <v>150</v>
      </c>
      <c r="E58" s="248" t="s">
        <v>49</v>
      </c>
      <c r="F58" s="256"/>
      <c r="G58" s="272">
        <f t="shared" si="7"/>
        <v>0.5520833333333333</v>
      </c>
      <c r="H58" s="272">
        <f t="shared" si="8"/>
        <v>0.554861111111111</v>
      </c>
      <c r="I58" s="272">
        <f t="shared" si="9"/>
        <v>0.5580357142857142</v>
      </c>
      <c r="J58" s="272">
        <f t="shared" si="10"/>
        <v>0.561698717948718</v>
      </c>
      <c r="K58" s="272">
        <f t="shared" si="11"/>
        <v>0.5659722222222222</v>
      </c>
      <c r="L58" s="32">
        <f t="shared" si="12"/>
        <v>16</v>
      </c>
      <c r="M58" s="32"/>
      <c r="N58" s="32"/>
      <c r="O58" s="32"/>
    </row>
    <row r="59" spans="1:15" ht="12.75" customHeight="1">
      <c r="A59" s="238">
        <v>3.5</v>
      </c>
      <c r="B59" s="268">
        <f t="shared" si="13"/>
        <v>38</v>
      </c>
      <c r="C59" s="268">
        <f t="shared" si="14"/>
        <v>155</v>
      </c>
      <c r="D59" s="228" t="s">
        <v>693</v>
      </c>
      <c r="E59" s="248" t="s">
        <v>49</v>
      </c>
      <c r="F59" s="256"/>
      <c r="G59" s="272">
        <f t="shared" si="7"/>
        <v>0.54296875</v>
      </c>
      <c r="H59" s="272">
        <f t="shared" si="8"/>
        <v>0.5451388888888888</v>
      </c>
      <c r="I59" s="272">
        <f t="shared" si="9"/>
        <v>0.5476190476190476</v>
      </c>
      <c r="J59" s="272">
        <f t="shared" si="10"/>
        <v>0.5504807692307692</v>
      </c>
      <c r="K59" s="272">
        <f t="shared" si="11"/>
        <v>0.5538194444444444</v>
      </c>
      <c r="L59" s="32">
        <f t="shared" si="12"/>
        <v>12.5</v>
      </c>
      <c r="M59" s="32"/>
      <c r="N59" s="32"/>
      <c r="O59" s="32"/>
    </row>
    <row r="60" spans="1:15" ht="12.75" customHeight="1">
      <c r="A60" s="238">
        <v>3.5</v>
      </c>
      <c r="B60" s="268">
        <f t="shared" si="13"/>
        <v>36</v>
      </c>
      <c r="C60" s="268">
        <f t="shared" si="14"/>
        <v>157</v>
      </c>
      <c r="D60" s="228" t="s">
        <v>694</v>
      </c>
      <c r="E60" s="248" t="s">
        <v>49</v>
      </c>
      <c r="F60" s="256"/>
      <c r="G60" s="272">
        <f t="shared" si="7"/>
        <v>0.5611979166666666</v>
      </c>
      <c r="H60" s="272">
        <f t="shared" si="8"/>
        <v>0.5645833333333333</v>
      </c>
      <c r="I60" s="272">
        <f t="shared" si="9"/>
        <v>0.5684523809523809</v>
      </c>
      <c r="J60" s="272">
        <f t="shared" si="10"/>
        <v>0.5729166666666666</v>
      </c>
      <c r="K60" s="272">
        <f t="shared" si="11"/>
        <v>0.578125</v>
      </c>
      <c r="L60" s="32">
        <f>L58+A60</f>
        <v>19.5</v>
      </c>
      <c r="M60" s="32"/>
      <c r="N60" s="32"/>
      <c r="O60" s="32"/>
    </row>
    <row r="61" spans="1:15" ht="12.75" customHeight="1">
      <c r="A61" s="238">
        <v>8.5</v>
      </c>
      <c r="B61" s="268">
        <f t="shared" si="13"/>
        <v>32.5</v>
      </c>
      <c r="C61" s="268">
        <f t="shared" si="14"/>
        <v>160.5</v>
      </c>
      <c r="D61" s="222" t="s">
        <v>690</v>
      </c>
      <c r="E61" s="219" t="s">
        <v>85</v>
      </c>
      <c r="F61" s="256"/>
      <c r="G61" s="272">
        <f t="shared" si="7"/>
        <v>0.5833333333333333</v>
      </c>
      <c r="H61" s="272">
        <f t="shared" si="8"/>
        <v>0.5881944444444444</v>
      </c>
      <c r="I61" s="272">
        <f t="shared" si="9"/>
        <v>0.59375</v>
      </c>
      <c r="J61" s="272">
        <f t="shared" si="10"/>
        <v>0.6001602564102564</v>
      </c>
      <c r="K61" s="272">
        <f t="shared" si="11"/>
        <v>0.6076388888888888</v>
      </c>
      <c r="L61" s="32">
        <f aca="true" t="shared" si="15" ref="L61:L80">L60+A61</f>
        <v>28</v>
      </c>
      <c r="M61" s="32"/>
      <c r="N61" s="32"/>
      <c r="O61" s="32"/>
    </row>
    <row r="62" spans="1:15" ht="12.75" customHeight="1">
      <c r="A62" s="238">
        <v>2</v>
      </c>
      <c r="B62" s="268">
        <f t="shared" si="13"/>
        <v>27</v>
      </c>
      <c r="C62" s="268">
        <f t="shared" si="14"/>
        <v>166</v>
      </c>
      <c r="D62" s="297" t="s">
        <v>151</v>
      </c>
      <c r="E62" s="248" t="s">
        <v>691</v>
      </c>
      <c r="F62" s="256"/>
      <c r="G62" s="272">
        <f t="shared" si="7"/>
        <v>0.5885416666666666</v>
      </c>
      <c r="H62" s="272">
        <f t="shared" si="8"/>
        <v>0.59375</v>
      </c>
      <c r="I62" s="272">
        <f t="shared" si="9"/>
        <v>0.5997023809523809</v>
      </c>
      <c r="J62" s="272">
        <f t="shared" si="10"/>
        <v>0.6065705128205128</v>
      </c>
      <c r="K62" s="272">
        <f t="shared" si="11"/>
        <v>0.6145833333333333</v>
      </c>
      <c r="L62" s="32">
        <f t="shared" si="15"/>
        <v>30</v>
      </c>
      <c r="M62" s="32"/>
      <c r="N62" s="32"/>
      <c r="O62" s="32"/>
    </row>
    <row r="63" spans="1:15" ht="12.75" customHeight="1">
      <c r="A63" s="238">
        <v>3.5</v>
      </c>
      <c r="B63" s="268">
        <f t="shared" si="13"/>
        <v>21.5</v>
      </c>
      <c r="C63" s="268">
        <f t="shared" si="14"/>
        <v>171.5</v>
      </c>
      <c r="D63" s="228" t="s">
        <v>152</v>
      </c>
      <c r="E63" s="248" t="s">
        <v>81</v>
      </c>
      <c r="F63" s="256"/>
      <c r="G63" s="272">
        <f t="shared" si="7"/>
        <v>0.59765625</v>
      </c>
      <c r="H63" s="272">
        <f t="shared" si="8"/>
        <v>0.6034722222222222</v>
      </c>
      <c r="I63" s="272">
        <f t="shared" si="9"/>
        <v>0.6101190476190476</v>
      </c>
      <c r="J63" s="272">
        <f t="shared" si="10"/>
        <v>0.6177884615384615</v>
      </c>
      <c r="K63" s="272">
        <f t="shared" si="11"/>
        <v>0.626736111111111</v>
      </c>
      <c r="L63" s="32">
        <f t="shared" si="15"/>
        <v>33.5</v>
      </c>
      <c r="M63" s="32"/>
      <c r="N63" s="32"/>
      <c r="O63" s="32"/>
    </row>
    <row r="64" spans="1:15" ht="12.75" customHeight="1">
      <c r="A64" s="238">
        <v>5.5</v>
      </c>
      <c r="B64" s="268">
        <f t="shared" si="13"/>
        <v>17</v>
      </c>
      <c r="C64" s="268">
        <f t="shared" si="14"/>
        <v>176</v>
      </c>
      <c r="D64" s="228" t="s">
        <v>153</v>
      </c>
      <c r="E64" s="248" t="s">
        <v>154</v>
      </c>
      <c r="F64" s="256"/>
      <c r="G64" s="272">
        <f t="shared" si="7"/>
        <v>0.6119791666666666</v>
      </c>
      <c r="H64" s="272">
        <f t="shared" si="8"/>
        <v>0.6187499999999999</v>
      </c>
      <c r="I64" s="272">
        <f t="shared" si="9"/>
        <v>0.6264880952380952</v>
      </c>
      <c r="J64" s="272">
        <f t="shared" si="10"/>
        <v>0.6354166666666666</v>
      </c>
      <c r="K64" s="272">
        <f t="shared" si="11"/>
        <v>0.6458333333333333</v>
      </c>
      <c r="L64" s="32">
        <f t="shared" si="15"/>
        <v>39</v>
      </c>
      <c r="M64" s="32"/>
      <c r="N64" s="32"/>
      <c r="O64" s="32"/>
    </row>
    <row r="65" spans="1:15" ht="12.75" customHeight="1">
      <c r="A65" s="238">
        <v>5.5</v>
      </c>
      <c r="B65" s="268">
        <f t="shared" si="13"/>
        <v>11.5</v>
      </c>
      <c r="C65" s="268">
        <f t="shared" si="14"/>
        <v>181.5</v>
      </c>
      <c r="D65" s="222" t="s">
        <v>155</v>
      </c>
      <c r="E65" s="219" t="s">
        <v>864</v>
      </c>
      <c r="F65" s="256"/>
      <c r="G65" s="272">
        <f t="shared" si="7"/>
        <v>0.6263020833333333</v>
      </c>
      <c r="H65" s="272">
        <f t="shared" si="8"/>
        <v>0.6340277777777777</v>
      </c>
      <c r="I65" s="272">
        <f t="shared" si="9"/>
        <v>0.6428571428571428</v>
      </c>
      <c r="J65" s="272">
        <f t="shared" si="10"/>
        <v>0.6530448717948718</v>
      </c>
      <c r="K65" s="272">
        <f t="shared" si="11"/>
        <v>0.6649305555555555</v>
      </c>
      <c r="L65" s="32">
        <f t="shared" si="15"/>
        <v>44.5</v>
      </c>
      <c r="M65" s="32"/>
      <c r="N65" s="32"/>
      <c r="O65" s="32"/>
    </row>
    <row r="66" spans="1:15" ht="12.75" customHeight="1">
      <c r="A66" s="238">
        <v>4.5</v>
      </c>
      <c r="B66" s="268">
        <f t="shared" si="13"/>
        <v>7</v>
      </c>
      <c r="C66" s="268">
        <f t="shared" si="14"/>
        <v>186</v>
      </c>
      <c r="D66" s="218" t="s">
        <v>156</v>
      </c>
      <c r="E66" s="219" t="s">
        <v>692</v>
      </c>
      <c r="F66" s="256"/>
      <c r="G66" s="272">
        <f t="shared" si="7"/>
        <v>0.6380208333333333</v>
      </c>
      <c r="H66" s="272">
        <f t="shared" si="8"/>
        <v>0.6465277777777777</v>
      </c>
      <c r="I66" s="272">
        <f t="shared" si="9"/>
        <v>0.65625</v>
      </c>
      <c r="J66" s="272">
        <f t="shared" si="10"/>
        <v>0.6674679487179487</v>
      </c>
      <c r="K66" s="272">
        <f t="shared" si="11"/>
        <v>0.6805555555555555</v>
      </c>
      <c r="L66" s="32">
        <f t="shared" si="15"/>
        <v>49</v>
      </c>
      <c r="M66" s="32"/>
      <c r="N66" s="32"/>
      <c r="O66" s="32"/>
    </row>
    <row r="67" spans="1:15" ht="12.75" customHeight="1">
      <c r="A67" s="238">
        <v>5.5</v>
      </c>
      <c r="B67" s="268">
        <f t="shared" si="13"/>
        <v>7</v>
      </c>
      <c r="C67" s="268">
        <f t="shared" si="14"/>
        <v>186</v>
      </c>
      <c r="D67" s="222" t="s">
        <v>157</v>
      </c>
      <c r="E67" s="219" t="s">
        <v>158</v>
      </c>
      <c r="F67" s="256"/>
      <c r="G67" s="272">
        <f t="shared" si="7"/>
        <v>0.65234375</v>
      </c>
      <c r="H67" s="272">
        <f t="shared" si="8"/>
        <v>0.6618055555555555</v>
      </c>
      <c r="I67" s="272">
        <f t="shared" si="9"/>
        <v>0.6726190476190476</v>
      </c>
      <c r="J67" s="272">
        <f t="shared" si="10"/>
        <v>0.6850961538461537</v>
      </c>
      <c r="K67" s="272">
        <f t="shared" si="11"/>
        <v>0.6996527777777777</v>
      </c>
      <c r="L67" s="32">
        <f t="shared" si="15"/>
        <v>54.5</v>
      </c>
      <c r="M67" s="32"/>
      <c r="N67" s="32"/>
      <c r="O67" s="32"/>
    </row>
    <row r="68" spans="1:15" ht="12.75" customHeight="1">
      <c r="A68" s="238">
        <v>4.5</v>
      </c>
      <c r="B68" s="268">
        <f t="shared" si="13"/>
        <v>7</v>
      </c>
      <c r="C68" s="268">
        <f t="shared" si="14"/>
        <v>186</v>
      </c>
      <c r="D68" s="228" t="s">
        <v>159</v>
      </c>
      <c r="E68" s="219" t="s">
        <v>158</v>
      </c>
      <c r="F68" s="256"/>
      <c r="G68" s="272">
        <f t="shared" si="7"/>
        <v>0.6640625</v>
      </c>
      <c r="H68" s="272">
        <f t="shared" si="8"/>
        <v>0.6743055555555555</v>
      </c>
      <c r="I68" s="272">
        <f t="shared" si="9"/>
        <v>0.6860119047619047</v>
      </c>
      <c r="J68" s="272">
        <f t="shared" si="10"/>
        <v>0.6995192307692307</v>
      </c>
      <c r="K68" s="272">
        <f t="shared" si="11"/>
        <v>0.7152777777777777</v>
      </c>
      <c r="L68" s="32">
        <f t="shared" si="15"/>
        <v>59</v>
      </c>
      <c r="M68" s="32"/>
      <c r="N68" s="32"/>
      <c r="O68" s="32"/>
    </row>
    <row r="69" spans="1:15" ht="12.75" customHeight="1" hidden="1">
      <c r="A69" s="238"/>
      <c r="B69" s="268">
        <f aca="true" t="shared" si="16" ref="B69:B79">B68-A69</f>
        <v>7</v>
      </c>
      <c r="C69" s="268">
        <f aca="true" t="shared" si="17" ref="C69:C79">SUM(C68+A69)</f>
        <v>186</v>
      </c>
      <c r="D69" s="228"/>
      <c r="E69" s="248"/>
      <c r="F69" s="256"/>
      <c r="G69" s="272">
        <f t="shared" si="7"/>
        <v>0.6640625</v>
      </c>
      <c r="H69" s="272">
        <f t="shared" si="8"/>
        <v>0.6743055555555555</v>
      </c>
      <c r="I69" s="272">
        <f t="shared" si="9"/>
        <v>0.6860119047619047</v>
      </c>
      <c r="J69" s="272">
        <f t="shared" si="10"/>
        <v>0.6995192307692307</v>
      </c>
      <c r="K69" s="272">
        <f t="shared" si="11"/>
        <v>0.7152777777777777</v>
      </c>
      <c r="L69" s="32">
        <f t="shared" si="15"/>
        <v>59</v>
      </c>
      <c r="M69" s="32"/>
      <c r="N69" s="32"/>
      <c r="O69" s="32"/>
    </row>
    <row r="70" spans="1:15" ht="12.75" customHeight="1" hidden="1">
      <c r="A70" s="238"/>
      <c r="B70" s="268">
        <f t="shared" si="16"/>
        <v>7</v>
      </c>
      <c r="C70" s="268">
        <f t="shared" si="17"/>
        <v>186</v>
      </c>
      <c r="D70" s="218"/>
      <c r="E70" s="227"/>
      <c r="F70" s="256"/>
      <c r="G70" s="272">
        <f t="shared" si="7"/>
        <v>0.6640625</v>
      </c>
      <c r="H70" s="272">
        <f t="shared" si="8"/>
        <v>0.6743055555555555</v>
      </c>
      <c r="I70" s="272">
        <f t="shared" si="9"/>
        <v>0.6860119047619047</v>
      </c>
      <c r="J70" s="272">
        <f t="shared" si="10"/>
        <v>0.6995192307692307</v>
      </c>
      <c r="K70" s="272">
        <f t="shared" si="11"/>
        <v>0.7152777777777777</v>
      </c>
      <c r="L70" s="32">
        <f t="shared" si="15"/>
        <v>59</v>
      </c>
      <c r="M70" s="32"/>
      <c r="N70" s="32"/>
      <c r="O70" s="32"/>
    </row>
    <row r="71" spans="1:15" ht="12.75" customHeight="1" hidden="1">
      <c r="A71" s="238"/>
      <c r="B71" s="268">
        <f t="shared" si="16"/>
        <v>7</v>
      </c>
      <c r="C71" s="268">
        <f t="shared" si="17"/>
        <v>186</v>
      </c>
      <c r="D71" s="222"/>
      <c r="E71" s="219"/>
      <c r="F71" s="256"/>
      <c r="G71" s="272">
        <f t="shared" si="7"/>
        <v>0.6640625</v>
      </c>
      <c r="H71" s="272">
        <f t="shared" si="8"/>
        <v>0.6743055555555555</v>
      </c>
      <c r="I71" s="272">
        <f t="shared" si="9"/>
        <v>0.6860119047619047</v>
      </c>
      <c r="J71" s="272">
        <f t="shared" si="10"/>
        <v>0.6995192307692307</v>
      </c>
      <c r="K71" s="272">
        <f t="shared" si="11"/>
        <v>0.7152777777777777</v>
      </c>
      <c r="L71" s="32">
        <f t="shared" si="15"/>
        <v>59</v>
      </c>
      <c r="M71" s="32"/>
      <c r="N71" s="32"/>
      <c r="O71" s="32"/>
    </row>
    <row r="72" spans="1:15" ht="12.75" customHeight="1" hidden="1">
      <c r="A72" s="238"/>
      <c r="B72" s="268">
        <f t="shared" si="16"/>
        <v>7</v>
      </c>
      <c r="C72" s="268">
        <f t="shared" si="17"/>
        <v>186</v>
      </c>
      <c r="D72" s="222"/>
      <c r="E72" s="219"/>
      <c r="F72" s="256"/>
      <c r="G72" s="272">
        <f t="shared" si="7"/>
        <v>0.6640625</v>
      </c>
      <c r="H72" s="272">
        <f t="shared" si="8"/>
        <v>0.6743055555555555</v>
      </c>
      <c r="I72" s="272">
        <f t="shared" si="9"/>
        <v>0.6860119047619047</v>
      </c>
      <c r="J72" s="272">
        <f t="shared" si="10"/>
        <v>0.6995192307692307</v>
      </c>
      <c r="K72" s="272">
        <f t="shared" si="11"/>
        <v>0.7152777777777777</v>
      </c>
      <c r="L72" s="32">
        <f t="shared" si="15"/>
        <v>59</v>
      </c>
      <c r="M72" s="32"/>
      <c r="N72" s="32"/>
      <c r="O72" s="32"/>
    </row>
    <row r="73" spans="1:15" ht="12.75" customHeight="1" hidden="1">
      <c r="A73" s="238"/>
      <c r="B73" s="268">
        <f t="shared" si="16"/>
        <v>7</v>
      </c>
      <c r="C73" s="268">
        <f t="shared" si="17"/>
        <v>186</v>
      </c>
      <c r="D73" s="249"/>
      <c r="E73" s="250"/>
      <c r="F73" s="256"/>
      <c r="G73" s="272">
        <f t="shared" si="7"/>
        <v>0.6640625</v>
      </c>
      <c r="H73" s="272">
        <f t="shared" si="8"/>
        <v>0.6743055555555555</v>
      </c>
      <c r="I73" s="272">
        <f t="shared" si="9"/>
        <v>0.6860119047619047</v>
      </c>
      <c r="J73" s="272">
        <f t="shared" si="10"/>
        <v>0.6995192307692307</v>
      </c>
      <c r="K73" s="272">
        <f t="shared" si="11"/>
        <v>0.7152777777777777</v>
      </c>
      <c r="L73" s="32">
        <f t="shared" si="15"/>
        <v>59</v>
      </c>
      <c r="M73" s="32"/>
      <c r="N73" s="32"/>
      <c r="O73" s="32"/>
    </row>
    <row r="74" spans="1:15" ht="12.75" customHeight="1" hidden="1">
      <c r="A74" s="238"/>
      <c r="B74" s="268">
        <f t="shared" si="16"/>
        <v>7</v>
      </c>
      <c r="C74" s="268">
        <f t="shared" si="17"/>
        <v>186</v>
      </c>
      <c r="D74" s="249"/>
      <c r="E74" s="250"/>
      <c r="F74" s="256"/>
      <c r="G74" s="272">
        <f t="shared" si="7"/>
        <v>0.6640625</v>
      </c>
      <c r="H74" s="272">
        <f t="shared" si="8"/>
        <v>0.6743055555555555</v>
      </c>
      <c r="I74" s="272">
        <f t="shared" si="9"/>
        <v>0.6860119047619047</v>
      </c>
      <c r="J74" s="272">
        <f t="shared" si="10"/>
        <v>0.6995192307692307</v>
      </c>
      <c r="K74" s="272">
        <f t="shared" si="11"/>
        <v>0.7152777777777777</v>
      </c>
      <c r="L74" s="32">
        <f t="shared" si="15"/>
        <v>59</v>
      </c>
      <c r="M74" s="32"/>
      <c r="N74" s="32"/>
      <c r="O74" s="32"/>
    </row>
    <row r="75" spans="1:13" ht="12.75" customHeight="1" hidden="1">
      <c r="A75" s="238"/>
      <c r="B75" s="268">
        <f t="shared" si="16"/>
        <v>7</v>
      </c>
      <c r="C75" s="268">
        <f t="shared" si="17"/>
        <v>186</v>
      </c>
      <c r="D75" s="249"/>
      <c r="E75" s="250"/>
      <c r="F75" s="256"/>
      <c r="G75" s="272">
        <f t="shared" si="7"/>
        <v>0.6640625</v>
      </c>
      <c r="H75" s="272">
        <f t="shared" si="8"/>
        <v>0.6743055555555555</v>
      </c>
      <c r="I75" s="272">
        <f t="shared" si="9"/>
        <v>0.6860119047619047</v>
      </c>
      <c r="J75" s="272">
        <f t="shared" si="10"/>
        <v>0.6995192307692307</v>
      </c>
      <c r="K75" s="272">
        <f t="shared" si="11"/>
        <v>0.7152777777777777</v>
      </c>
      <c r="L75" s="32">
        <f t="shared" si="15"/>
        <v>59</v>
      </c>
      <c r="M75" s="32"/>
    </row>
    <row r="76" spans="1:12" ht="12.75" customHeight="1" hidden="1">
      <c r="A76" s="238"/>
      <c r="B76" s="268">
        <f t="shared" si="16"/>
        <v>7</v>
      </c>
      <c r="C76" s="268">
        <f t="shared" si="17"/>
        <v>186</v>
      </c>
      <c r="D76" s="249"/>
      <c r="E76" s="250"/>
      <c r="F76" s="256"/>
      <c r="G76" s="272">
        <f t="shared" si="7"/>
        <v>0.6640625</v>
      </c>
      <c r="H76" s="272">
        <f t="shared" si="8"/>
        <v>0.6743055555555555</v>
      </c>
      <c r="I76" s="272">
        <f t="shared" si="9"/>
        <v>0.6860119047619047</v>
      </c>
      <c r="J76" s="272">
        <f t="shared" si="10"/>
        <v>0.6995192307692307</v>
      </c>
      <c r="K76" s="272">
        <f t="shared" si="11"/>
        <v>0.7152777777777777</v>
      </c>
      <c r="L76" s="32">
        <f t="shared" si="15"/>
        <v>59</v>
      </c>
    </row>
    <row r="77" spans="1:12" ht="12.75" customHeight="1" hidden="1">
      <c r="A77" s="238"/>
      <c r="B77" s="268">
        <f t="shared" si="16"/>
        <v>7</v>
      </c>
      <c r="C77" s="268">
        <f t="shared" si="17"/>
        <v>186</v>
      </c>
      <c r="D77" s="249"/>
      <c r="E77" s="250"/>
      <c r="F77" s="256"/>
      <c r="G77" s="272">
        <f t="shared" si="7"/>
        <v>0.6640625</v>
      </c>
      <c r="H77" s="272">
        <f t="shared" si="8"/>
        <v>0.6743055555555555</v>
      </c>
      <c r="I77" s="272">
        <f t="shared" si="9"/>
        <v>0.6860119047619047</v>
      </c>
      <c r="J77" s="272">
        <f t="shared" si="10"/>
        <v>0.6995192307692307</v>
      </c>
      <c r="K77" s="272">
        <f t="shared" si="11"/>
        <v>0.7152777777777777</v>
      </c>
      <c r="L77" s="32">
        <f t="shared" si="15"/>
        <v>59</v>
      </c>
    </row>
    <row r="78" spans="1:14" ht="12.75" customHeight="1" hidden="1">
      <c r="A78" s="238"/>
      <c r="B78" s="268">
        <f t="shared" si="16"/>
        <v>7</v>
      </c>
      <c r="C78" s="268">
        <f t="shared" si="17"/>
        <v>186</v>
      </c>
      <c r="D78" s="249"/>
      <c r="E78" s="250"/>
      <c r="F78" s="256"/>
      <c r="G78" s="272">
        <f t="shared" si="7"/>
        <v>0.6640625</v>
      </c>
      <c r="H78" s="272">
        <f t="shared" si="8"/>
        <v>0.6743055555555555</v>
      </c>
      <c r="I78" s="272">
        <f t="shared" si="9"/>
        <v>0.6860119047619047</v>
      </c>
      <c r="J78" s="272">
        <f t="shared" si="10"/>
        <v>0.6995192307692307</v>
      </c>
      <c r="K78" s="272">
        <f t="shared" si="11"/>
        <v>0.7152777777777777</v>
      </c>
      <c r="L78" s="32">
        <f t="shared" si="15"/>
        <v>59</v>
      </c>
      <c r="M78" s="34"/>
      <c r="N78" s="34"/>
    </row>
    <row r="79" spans="1:13" ht="12.75" customHeight="1" hidden="1">
      <c r="A79" s="238"/>
      <c r="B79" s="268">
        <f t="shared" si="16"/>
        <v>7</v>
      </c>
      <c r="C79" s="268">
        <f t="shared" si="17"/>
        <v>186</v>
      </c>
      <c r="D79" s="249"/>
      <c r="E79" s="250"/>
      <c r="F79" s="256"/>
      <c r="G79" s="272">
        <f t="shared" si="7"/>
        <v>0.6640625</v>
      </c>
      <c r="H79" s="272">
        <f t="shared" si="8"/>
        <v>0.6743055555555555</v>
      </c>
      <c r="I79" s="272">
        <f t="shared" si="9"/>
        <v>0.6860119047619047</v>
      </c>
      <c r="J79" s="272">
        <f t="shared" si="10"/>
        <v>0.6995192307692307</v>
      </c>
      <c r="K79" s="272">
        <f t="shared" si="11"/>
        <v>0.7152777777777777</v>
      </c>
      <c r="L79" s="32">
        <f t="shared" si="15"/>
        <v>59</v>
      </c>
      <c r="M79" s="38"/>
    </row>
    <row r="80" spans="1:13" ht="12.75" customHeight="1">
      <c r="A80" s="238">
        <v>7</v>
      </c>
      <c r="B80" s="268">
        <f>B79-A80</f>
        <v>0</v>
      </c>
      <c r="C80" s="268">
        <f>SUM(C79+A80)</f>
        <v>193</v>
      </c>
      <c r="D80" s="244" t="s">
        <v>160</v>
      </c>
      <c r="E80" s="256"/>
      <c r="F80" s="256"/>
      <c r="G80" s="272">
        <f t="shared" si="7"/>
        <v>0.6822916666666666</v>
      </c>
      <c r="H80" s="272">
        <f t="shared" si="8"/>
        <v>0.69375</v>
      </c>
      <c r="I80" s="272">
        <f t="shared" si="9"/>
        <v>0.706845238095238</v>
      </c>
      <c r="J80" s="272">
        <f t="shared" si="10"/>
        <v>0.7219551282051282</v>
      </c>
      <c r="K80" s="272">
        <f t="shared" si="11"/>
        <v>0.7395833333333333</v>
      </c>
      <c r="L80" s="32">
        <f t="shared" si="15"/>
        <v>66</v>
      </c>
      <c r="M80" s="38"/>
    </row>
    <row r="81" spans="2:13" ht="12.75" customHeight="1">
      <c r="B81" s="10"/>
      <c r="C81" s="10"/>
      <c r="D81" s="35"/>
      <c r="E81" s="10"/>
      <c r="F81" s="10"/>
      <c r="G81" s="10"/>
      <c r="H81" s="10"/>
      <c r="I81" s="36"/>
      <c r="J81" s="36"/>
      <c r="K81" s="36"/>
      <c r="L81" s="37"/>
      <c r="M81" s="16"/>
    </row>
  </sheetData>
  <sheetProtection/>
  <mergeCells count="8">
    <mergeCell ref="B6:C6"/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8" r:id="rId2"/>
  <headerFooter alignWithMargins="0">
    <oddFooter>&amp;L&amp;F   &amp;D  &amp;T&amp;R&amp;8Les communes en lettres majuscules sont des
chefs-lieux de cantons, sous-préfectures  ou préfectures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I89" sqref="I89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1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2.75" customHeight="1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 t="s">
        <v>1</v>
      </c>
      <c r="M1" s="30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05" t="s">
        <v>122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5"/>
      <c r="M2" s="10"/>
      <c r="N2" s="35"/>
      <c r="O2" s="35"/>
      <c r="P2" s="5"/>
      <c r="Q2" s="5"/>
      <c r="R2" s="5"/>
      <c r="S2" s="12"/>
    </row>
    <row r="3" spans="1:19" ht="12.75" customHeight="1">
      <c r="A3" s="305" t="s">
        <v>750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168" t="s">
        <v>2</v>
      </c>
      <c r="M3" s="10">
        <v>1</v>
      </c>
      <c r="N3" s="35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04" t="s">
        <v>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5"/>
    </row>
    <row r="5" spans="1:14" ht="12.75" customHeight="1" thickBot="1">
      <c r="A5" s="17"/>
      <c r="B5" s="10"/>
      <c r="C5" s="173" t="s">
        <v>527</v>
      </c>
      <c r="D5" s="313" t="s">
        <v>751</v>
      </c>
      <c r="E5" s="313"/>
      <c r="F5" s="313"/>
      <c r="G5" s="313"/>
      <c r="H5" s="17">
        <v>189</v>
      </c>
      <c r="I5" s="10" t="s">
        <v>5</v>
      </c>
      <c r="J5" s="10"/>
      <c r="K5" s="42"/>
      <c r="L5" s="18">
        <v>0.11458333333333333</v>
      </c>
      <c r="M5" s="18">
        <v>0.11458333333333333</v>
      </c>
      <c r="N5" s="3" t="s">
        <v>6</v>
      </c>
    </row>
    <row r="6" spans="1:14" ht="12.75" customHeight="1" thickBot="1">
      <c r="A6" s="19"/>
      <c r="B6" s="20" t="s">
        <v>5</v>
      </c>
      <c r="C6" s="43"/>
      <c r="D6" s="21" t="s">
        <v>7</v>
      </c>
      <c r="E6" s="22" t="s">
        <v>8</v>
      </c>
      <c r="F6" s="22" t="s">
        <v>9</v>
      </c>
      <c r="G6" s="303" t="s">
        <v>10</v>
      </c>
      <c r="H6" s="303"/>
      <c r="I6" s="303"/>
      <c r="J6" s="303"/>
      <c r="K6" s="303"/>
      <c r="L6" s="106">
        <v>0.5</v>
      </c>
      <c r="M6" s="106">
        <v>0.5</v>
      </c>
      <c r="N6" s="16" t="s">
        <v>11</v>
      </c>
    </row>
    <row r="7" spans="1:14" ht="12.75" customHeight="1" thickBot="1">
      <c r="A7" s="24" t="s">
        <v>12</v>
      </c>
      <c r="B7" s="25" t="s">
        <v>13</v>
      </c>
      <c r="C7" s="25" t="s">
        <v>14</v>
      </c>
      <c r="D7" s="26"/>
      <c r="E7" s="28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6"/>
      <c r="M7" s="106"/>
      <c r="N7" s="16"/>
    </row>
    <row r="8" spans="1:14" ht="12" customHeight="1">
      <c r="A8" s="183"/>
      <c r="B8" s="21"/>
      <c r="C8" s="21"/>
      <c r="D8" s="196" t="s">
        <v>528</v>
      </c>
      <c r="E8" s="208"/>
      <c r="F8" s="203"/>
      <c r="G8" s="21"/>
      <c r="H8" s="21"/>
      <c r="I8" s="21"/>
      <c r="J8" s="21"/>
      <c r="K8" s="189"/>
      <c r="L8" s="106"/>
      <c r="M8" s="106"/>
      <c r="N8" s="16"/>
    </row>
    <row r="9" spans="1:13" ht="12" customHeight="1">
      <c r="A9" s="268"/>
      <c r="B9" s="268">
        <f>$H$5</f>
        <v>189</v>
      </c>
      <c r="C9" s="268">
        <v>0</v>
      </c>
      <c r="D9" s="243" t="s">
        <v>529</v>
      </c>
      <c r="E9" s="248" t="s">
        <v>62</v>
      </c>
      <c r="F9" s="269"/>
      <c r="G9" s="270">
        <f>$L$5</f>
        <v>0.11458333333333333</v>
      </c>
      <c r="H9" s="270">
        <f>$L$5</f>
        <v>0.11458333333333333</v>
      </c>
      <c r="I9" s="270">
        <f>$L$5</f>
        <v>0.11458333333333333</v>
      </c>
      <c r="J9" s="270">
        <f>$M$5</f>
        <v>0.11458333333333333</v>
      </c>
      <c r="K9" s="270">
        <f>$M$5</f>
        <v>0.11458333333333333</v>
      </c>
      <c r="L9" s="95"/>
      <c r="M9" s="119"/>
    </row>
    <row r="10" spans="1:15" ht="12" customHeight="1">
      <c r="A10" s="268">
        <v>4</v>
      </c>
      <c r="B10" s="268">
        <f aca="true" t="shared" si="0" ref="B10:B17">B9-A10</f>
        <v>185</v>
      </c>
      <c r="C10" s="268">
        <f aca="true" t="shared" si="1" ref="C10:C17">C9+A10</f>
        <v>4</v>
      </c>
      <c r="D10" s="228" t="s">
        <v>753</v>
      </c>
      <c r="E10" s="248" t="s">
        <v>62</v>
      </c>
      <c r="F10" s="271"/>
      <c r="G10" s="272">
        <f>SUM($G$9+$O$3*C10)</f>
        <v>0.125</v>
      </c>
      <c r="H10" s="272">
        <f>SUM($H$9+$P$3*C10)</f>
        <v>0.12569444444444444</v>
      </c>
      <c r="I10" s="272">
        <f>SUM($I$9+$Q$3*C10)</f>
        <v>0.12648809523809523</v>
      </c>
      <c r="J10" s="272">
        <f>SUM($J$9+$R$3*C10)</f>
        <v>0.12740384615384615</v>
      </c>
      <c r="K10" s="272">
        <f>SUM($K$9+$S$3*C10)</f>
        <v>0.1284722222222222</v>
      </c>
      <c r="L10" s="30"/>
      <c r="M10" s="4"/>
      <c r="N10" s="4"/>
      <c r="O10" s="4"/>
    </row>
    <row r="11" spans="1:15" ht="12" customHeight="1">
      <c r="A11" s="268">
        <v>8</v>
      </c>
      <c r="B11" s="268">
        <f t="shared" si="0"/>
        <v>177</v>
      </c>
      <c r="C11" s="268">
        <f t="shared" si="1"/>
        <v>12</v>
      </c>
      <c r="D11" s="228" t="s">
        <v>754</v>
      </c>
      <c r="E11" s="248" t="s">
        <v>62</v>
      </c>
      <c r="F11" s="271"/>
      <c r="G11" s="272">
        <f aca="true" t="shared" si="2" ref="G11:G49">SUM($G$9+$O$3*C11)</f>
        <v>0.14583333333333331</v>
      </c>
      <c r="H11" s="272">
        <f aca="true" t="shared" si="3" ref="H11:H49">SUM($H$9+$P$3*C11)</f>
        <v>0.14791666666666664</v>
      </c>
      <c r="I11" s="272">
        <f aca="true" t="shared" si="4" ref="I11:I49">SUM($I$9+$Q$3*C11)</f>
        <v>0.15029761904761904</v>
      </c>
      <c r="J11" s="272">
        <f aca="true" t="shared" si="5" ref="J11:J49">SUM($J$9+$R$3*C11)</f>
        <v>0.1530448717948718</v>
      </c>
      <c r="K11" s="272">
        <f aca="true" t="shared" si="6" ref="K11:K49">SUM($K$9+$S$3*C11)</f>
        <v>0.15625</v>
      </c>
      <c r="L11" s="30"/>
      <c r="M11" s="4"/>
      <c r="N11" s="4"/>
      <c r="O11" s="4"/>
    </row>
    <row r="12" spans="1:15" ht="12" customHeight="1">
      <c r="A12" s="268">
        <v>6.5</v>
      </c>
      <c r="B12" s="268">
        <f t="shared" si="0"/>
        <v>170.5</v>
      </c>
      <c r="C12" s="268">
        <f t="shared" si="1"/>
        <v>18.5</v>
      </c>
      <c r="D12" s="247" t="s">
        <v>530</v>
      </c>
      <c r="E12" s="248" t="s">
        <v>62</v>
      </c>
      <c r="F12" s="271"/>
      <c r="G12" s="272">
        <f>SUM($G$9+$O$3*C12)</f>
        <v>0.16276041666666666</v>
      </c>
      <c r="H12" s="272">
        <f t="shared" si="3"/>
        <v>0.16597222222222222</v>
      </c>
      <c r="I12" s="272">
        <f t="shared" si="4"/>
        <v>0.16964285714285715</v>
      </c>
      <c r="J12" s="272">
        <f t="shared" si="5"/>
        <v>0.17387820512820512</v>
      </c>
      <c r="K12" s="272">
        <f t="shared" si="6"/>
        <v>0.17881944444444442</v>
      </c>
      <c r="L12" s="30"/>
      <c r="M12" s="4"/>
      <c r="N12" s="4"/>
      <c r="O12" s="4"/>
    </row>
    <row r="13" spans="1:15" ht="12" customHeight="1">
      <c r="A13" s="268">
        <v>3.5</v>
      </c>
      <c r="B13" s="268">
        <f t="shared" si="0"/>
        <v>167</v>
      </c>
      <c r="C13" s="268">
        <f t="shared" si="1"/>
        <v>22</v>
      </c>
      <c r="D13" s="228" t="s">
        <v>531</v>
      </c>
      <c r="E13" s="248" t="s">
        <v>62</v>
      </c>
      <c r="F13" s="271"/>
      <c r="G13" s="272">
        <f t="shared" si="2"/>
        <v>0.171875</v>
      </c>
      <c r="H13" s="272">
        <f t="shared" si="3"/>
        <v>0.17569444444444443</v>
      </c>
      <c r="I13" s="272">
        <f t="shared" si="4"/>
        <v>0.18005952380952378</v>
      </c>
      <c r="J13" s="272">
        <f t="shared" si="5"/>
        <v>0.18509615384615385</v>
      </c>
      <c r="K13" s="272">
        <f t="shared" si="6"/>
        <v>0.1909722222222222</v>
      </c>
      <c r="L13" s="30"/>
      <c r="M13" s="4"/>
      <c r="N13" s="4"/>
      <c r="O13" s="4"/>
    </row>
    <row r="14" spans="1:15" ht="12" customHeight="1">
      <c r="A14" s="268">
        <v>12.5</v>
      </c>
      <c r="B14" s="268">
        <f t="shared" si="0"/>
        <v>154.5</v>
      </c>
      <c r="C14" s="268">
        <f t="shared" si="1"/>
        <v>34.5</v>
      </c>
      <c r="D14" s="228" t="s">
        <v>532</v>
      </c>
      <c r="E14" s="248" t="s">
        <v>533</v>
      </c>
      <c r="F14" s="271"/>
      <c r="G14" s="272">
        <f t="shared" si="2"/>
        <v>0.20442708333333331</v>
      </c>
      <c r="H14" s="272">
        <f t="shared" si="3"/>
        <v>0.21041666666666664</v>
      </c>
      <c r="I14" s="272">
        <f t="shared" si="4"/>
        <v>0.21726190476190477</v>
      </c>
      <c r="J14" s="272">
        <f t="shared" si="5"/>
        <v>0.2251602564102564</v>
      </c>
      <c r="K14" s="272">
        <f t="shared" si="6"/>
        <v>0.234375</v>
      </c>
      <c r="L14" s="30"/>
      <c r="M14" s="4"/>
      <c r="N14" s="4"/>
      <c r="O14" s="4"/>
    </row>
    <row r="15" spans="1:15" ht="12" customHeight="1">
      <c r="A15" s="268">
        <v>0.5</v>
      </c>
      <c r="B15" s="268">
        <f t="shared" si="0"/>
        <v>154</v>
      </c>
      <c r="C15" s="268">
        <f t="shared" si="1"/>
        <v>35</v>
      </c>
      <c r="D15" s="271" t="s">
        <v>534</v>
      </c>
      <c r="E15" s="248" t="s">
        <v>91</v>
      </c>
      <c r="F15" s="271"/>
      <c r="G15" s="272">
        <f t="shared" si="2"/>
        <v>0.20572916666666666</v>
      </c>
      <c r="H15" s="272">
        <f t="shared" si="3"/>
        <v>0.21180555555555552</v>
      </c>
      <c r="I15" s="272">
        <f t="shared" si="4"/>
        <v>0.21875</v>
      </c>
      <c r="J15" s="272">
        <f t="shared" si="5"/>
        <v>0.22676282051282048</v>
      </c>
      <c r="K15" s="272">
        <f t="shared" si="6"/>
        <v>0.2361111111111111</v>
      </c>
      <c r="L15" s="30"/>
      <c r="M15" s="4"/>
      <c r="N15" s="4"/>
      <c r="O15" s="4"/>
    </row>
    <row r="16" spans="1:15" ht="12" customHeight="1">
      <c r="A16" s="268">
        <v>4.5</v>
      </c>
      <c r="B16" s="268">
        <f t="shared" si="0"/>
        <v>149.5</v>
      </c>
      <c r="C16" s="268">
        <f t="shared" si="1"/>
        <v>39.5</v>
      </c>
      <c r="D16" s="228" t="s">
        <v>535</v>
      </c>
      <c r="E16" s="248" t="s">
        <v>91</v>
      </c>
      <c r="F16" s="271"/>
      <c r="G16" s="272">
        <f t="shared" si="2"/>
        <v>0.21744791666666666</v>
      </c>
      <c r="H16" s="272">
        <f t="shared" si="3"/>
        <v>0.22430555555555554</v>
      </c>
      <c r="I16" s="272">
        <f t="shared" si="4"/>
        <v>0.23214285714285715</v>
      </c>
      <c r="J16" s="272">
        <f t="shared" si="5"/>
        <v>0.2411858974358974</v>
      </c>
      <c r="K16" s="272">
        <f t="shared" si="6"/>
        <v>0.2517361111111111</v>
      </c>
      <c r="L16" s="30"/>
      <c r="M16" s="4"/>
      <c r="N16" s="4"/>
      <c r="O16" s="4"/>
    </row>
    <row r="17" spans="1:15" ht="12" customHeight="1">
      <c r="A17" s="268">
        <v>8</v>
      </c>
      <c r="B17" s="268">
        <f t="shared" si="0"/>
        <v>141.5</v>
      </c>
      <c r="C17" s="268">
        <f t="shared" si="1"/>
        <v>47.5</v>
      </c>
      <c r="D17" s="228" t="s">
        <v>536</v>
      </c>
      <c r="E17" s="248" t="s">
        <v>91</v>
      </c>
      <c r="F17" s="271">
        <v>1196</v>
      </c>
      <c r="G17" s="272">
        <f t="shared" si="2"/>
        <v>0.23828125</v>
      </c>
      <c r="H17" s="272">
        <f t="shared" si="3"/>
        <v>0.24652777777777773</v>
      </c>
      <c r="I17" s="272">
        <f t="shared" si="4"/>
        <v>0.25595238095238093</v>
      </c>
      <c r="J17" s="272">
        <f t="shared" si="5"/>
        <v>0.2668269230769231</v>
      </c>
      <c r="K17" s="272">
        <f t="shared" si="6"/>
        <v>0.2795138888888889</v>
      </c>
      <c r="L17" s="30"/>
      <c r="M17" s="4"/>
      <c r="N17" s="4"/>
      <c r="O17" s="4"/>
    </row>
    <row r="18" spans="1:15" ht="12" customHeight="1">
      <c r="A18" s="273">
        <v>14</v>
      </c>
      <c r="B18" s="273">
        <f aca="true" t="shared" si="7" ref="B18:B49">B17-A18</f>
        <v>127.5</v>
      </c>
      <c r="C18" s="273">
        <f aca="true" t="shared" si="8" ref="C18:C49">C17+A18</f>
        <v>61.5</v>
      </c>
      <c r="D18" s="245" t="s">
        <v>537</v>
      </c>
      <c r="E18" s="274" t="s">
        <v>91</v>
      </c>
      <c r="F18" s="275"/>
      <c r="G18" s="276">
        <f t="shared" si="2"/>
        <v>0.2747395833333333</v>
      </c>
      <c r="H18" s="276">
        <f t="shared" si="3"/>
        <v>0.28541666666666665</v>
      </c>
      <c r="I18" s="276">
        <f t="shared" si="4"/>
        <v>0.2976190476190476</v>
      </c>
      <c r="J18" s="276">
        <f t="shared" si="5"/>
        <v>0.31169871794871795</v>
      </c>
      <c r="K18" s="276">
        <f t="shared" si="6"/>
        <v>0.328125</v>
      </c>
      <c r="L18" s="30"/>
      <c r="M18" s="4"/>
      <c r="N18" s="4"/>
      <c r="O18" s="4"/>
    </row>
    <row r="19" spans="1:15" ht="12" customHeight="1">
      <c r="A19" s="268">
        <v>8.5</v>
      </c>
      <c r="B19" s="268">
        <f t="shared" si="7"/>
        <v>119</v>
      </c>
      <c r="C19" s="268">
        <f t="shared" si="8"/>
        <v>70</v>
      </c>
      <c r="D19" s="228" t="s">
        <v>538</v>
      </c>
      <c r="E19" s="248" t="s">
        <v>91</v>
      </c>
      <c r="F19" s="271"/>
      <c r="G19" s="272">
        <f>SUM($G$9+$O$3*C19)</f>
        <v>0.296875</v>
      </c>
      <c r="H19" s="272">
        <f>SUM($H$9+$P$3*C19)</f>
        <v>0.30902777777777773</v>
      </c>
      <c r="I19" s="272">
        <f>SUM($I$9+$Q$3*C19)</f>
        <v>0.32291666666666663</v>
      </c>
      <c r="J19" s="272">
        <f>SUM($J$9+$R$3*C19)</f>
        <v>0.33894230769230765</v>
      </c>
      <c r="K19" s="272">
        <f>SUM($K$9+$S$3*C19)</f>
        <v>0.3576388888888889</v>
      </c>
      <c r="L19" s="30"/>
      <c r="M19" s="4"/>
      <c r="N19" s="4"/>
      <c r="O19" s="4"/>
    </row>
    <row r="20" spans="1:15" ht="12" customHeight="1">
      <c r="A20" s="268">
        <v>2.5</v>
      </c>
      <c r="B20" s="268">
        <f t="shared" si="7"/>
        <v>116.5</v>
      </c>
      <c r="C20" s="268">
        <f t="shared" si="8"/>
        <v>72.5</v>
      </c>
      <c r="D20" s="228" t="s">
        <v>757</v>
      </c>
      <c r="E20" s="248"/>
      <c r="F20" s="271">
        <v>970</v>
      </c>
      <c r="G20" s="272">
        <f>SUM($G$9+$O$3*C20)</f>
        <v>0.30338541666666663</v>
      </c>
      <c r="H20" s="272">
        <f>SUM($H$9+$P$3*C20)</f>
        <v>0.3159722222222222</v>
      </c>
      <c r="I20" s="272">
        <f>SUM($I$9+$Q$3*C20)</f>
        <v>0.33035714285714285</v>
      </c>
      <c r="J20" s="272">
        <f>SUM($J$9+$R$3*C20)</f>
        <v>0.3469551282051282</v>
      </c>
      <c r="K20" s="272">
        <f>SUM($K$9+$S$3*C20)</f>
        <v>0.3663194444444444</v>
      </c>
      <c r="L20" s="30"/>
      <c r="M20" s="4"/>
      <c r="N20" s="4"/>
      <c r="O20" s="4"/>
    </row>
    <row r="21" spans="1:15" ht="12" customHeight="1">
      <c r="A21" s="268">
        <v>1</v>
      </c>
      <c r="B21" s="268">
        <f t="shared" si="7"/>
        <v>115.5</v>
      </c>
      <c r="C21" s="268">
        <f t="shared" si="8"/>
        <v>73.5</v>
      </c>
      <c r="D21" s="228" t="s">
        <v>539</v>
      </c>
      <c r="E21" s="248" t="s">
        <v>91</v>
      </c>
      <c r="F21" s="271"/>
      <c r="G21" s="272">
        <f t="shared" si="2"/>
        <v>0.3059895833333333</v>
      </c>
      <c r="H21" s="272">
        <f t="shared" si="3"/>
        <v>0.31875</v>
      </c>
      <c r="I21" s="272">
        <f t="shared" si="4"/>
        <v>0.3333333333333333</v>
      </c>
      <c r="J21" s="272">
        <f t="shared" si="5"/>
        <v>0.3501602564102564</v>
      </c>
      <c r="K21" s="272">
        <f t="shared" si="6"/>
        <v>0.36979166666666663</v>
      </c>
      <c r="L21" s="30"/>
      <c r="M21" s="4"/>
      <c r="N21" s="4"/>
      <c r="O21" s="4"/>
    </row>
    <row r="22" spans="1:15" ht="12" customHeight="1">
      <c r="A22" s="268">
        <v>9</v>
      </c>
      <c r="B22" s="268">
        <f t="shared" si="7"/>
        <v>106.5</v>
      </c>
      <c r="C22" s="268">
        <f t="shared" si="8"/>
        <v>82.5</v>
      </c>
      <c r="D22" s="247" t="s">
        <v>540</v>
      </c>
      <c r="E22" s="248" t="s">
        <v>53</v>
      </c>
      <c r="F22" s="271">
        <v>856</v>
      </c>
      <c r="G22" s="272">
        <f t="shared" si="2"/>
        <v>0.3294270833333333</v>
      </c>
      <c r="H22" s="272">
        <f t="shared" si="3"/>
        <v>0.34374999999999994</v>
      </c>
      <c r="I22" s="272">
        <f t="shared" si="4"/>
        <v>0.3601190476190476</v>
      </c>
      <c r="J22" s="272">
        <f t="shared" si="5"/>
        <v>0.37900641025641024</v>
      </c>
      <c r="K22" s="272">
        <f t="shared" si="6"/>
        <v>0.40104166666666663</v>
      </c>
      <c r="L22" s="30"/>
      <c r="M22" s="4"/>
      <c r="N22" s="4"/>
      <c r="O22" s="4"/>
    </row>
    <row r="23" spans="1:15" ht="12" customHeight="1">
      <c r="A23" s="268">
        <v>4.5</v>
      </c>
      <c r="B23" s="268">
        <f t="shared" si="7"/>
        <v>102</v>
      </c>
      <c r="C23" s="268">
        <f t="shared" si="8"/>
        <v>87</v>
      </c>
      <c r="D23" s="243" t="s">
        <v>875</v>
      </c>
      <c r="E23" s="227" t="s">
        <v>876</v>
      </c>
      <c r="F23" s="271"/>
      <c r="G23" s="272">
        <f t="shared" si="2"/>
        <v>0.3411458333333333</v>
      </c>
      <c r="H23" s="272">
        <f t="shared" si="3"/>
        <v>0.35624999999999996</v>
      </c>
      <c r="I23" s="272">
        <f t="shared" si="4"/>
        <v>0.3735119047619047</v>
      </c>
      <c r="J23" s="272">
        <f t="shared" si="5"/>
        <v>0.39342948717948717</v>
      </c>
      <c r="K23" s="272">
        <f t="shared" si="6"/>
        <v>0.41666666666666663</v>
      </c>
      <c r="L23" s="30"/>
      <c r="M23" s="4"/>
      <c r="N23" s="4"/>
      <c r="O23" s="4"/>
    </row>
    <row r="24" spans="1:15" ht="12" customHeight="1">
      <c r="A24" s="268">
        <v>1.5</v>
      </c>
      <c r="B24" s="268">
        <f t="shared" si="7"/>
        <v>100.5</v>
      </c>
      <c r="C24" s="268">
        <f t="shared" si="8"/>
        <v>88.5</v>
      </c>
      <c r="D24" s="243" t="s">
        <v>877</v>
      </c>
      <c r="E24" s="227" t="s">
        <v>100</v>
      </c>
      <c r="F24" s="271"/>
      <c r="G24" s="272">
        <f t="shared" si="2"/>
        <v>0.3450520833333333</v>
      </c>
      <c r="H24" s="272">
        <f t="shared" si="3"/>
        <v>0.3604166666666666</v>
      </c>
      <c r="I24" s="272">
        <f t="shared" si="4"/>
        <v>0.37797619047619047</v>
      </c>
      <c r="J24" s="272">
        <f t="shared" si="5"/>
        <v>0.39823717948717946</v>
      </c>
      <c r="K24" s="272">
        <f t="shared" si="6"/>
        <v>0.42187499999999994</v>
      </c>
      <c r="L24" s="30"/>
      <c r="M24" s="4"/>
      <c r="N24" s="4"/>
      <c r="O24" s="4"/>
    </row>
    <row r="25" spans="1:15" ht="12" customHeight="1">
      <c r="A25" s="268">
        <v>1</v>
      </c>
      <c r="B25" s="268">
        <f t="shared" si="7"/>
        <v>99.5</v>
      </c>
      <c r="C25" s="268">
        <f t="shared" si="8"/>
        <v>89.5</v>
      </c>
      <c r="D25" s="228" t="s">
        <v>541</v>
      </c>
      <c r="E25" s="248" t="s">
        <v>542</v>
      </c>
      <c r="F25" s="271"/>
      <c r="G25" s="272">
        <f t="shared" si="2"/>
        <v>0.34765625</v>
      </c>
      <c r="H25" s="272">
        <f t="shared" si="3"/>
        <v>0.36319444444444443</v>
      </c>
      <c r="I25" s="272">
        <f t="shared" si="4"/>
        <v>0.38095238095238093</v>
      </c>
      <c r="J25" s="272">
        <f t="shared" si="5"/>
        <v>0.40144230769230765</v>
      </c>
      <c r="K25" s="272">
        <f t="shared" si="6"/>
        <v>0.4253472222222222</v>
      </c>
      <c r="L25" s="30"/>
      <c r="M25" s="4"/>
      <c r="N25" s="4"/>
      <c r="O25" s="4"/>
    </row>
    <row r="26" spans="1:15" ht="12" customHeight="1">
      <c r="A26" s="268">
        <v>2.5</v>
      </c>
      <c r="B26" s="268">
        <f t="shared" si="7"/>
        <v>97</v>
      </c>
      <c r="C26" s="268">
        <f t="shared" si="8"/>
        <v>92</v>
      </c>
      <c r="D26" s="228" t="s">
        <v>543</v>
      </c>
      <c r="E26" s="248" t="s">
        <v>544</v>
      </c>
      <c r="F26" s="271"/>
      <c r="G26" s="272">
        <f t="shared" si="2"/>
        <v>0.35416666666666663</v>
      </c>
      <c r="H26" s="272">
        <f t="shared" si="3"/>
        <v>0.37013888888888885</v>
      </c>
      <c r="I26" s="272">
        <f t="shared" si="4"/>
        <v>0.3883928571428571</v>
      </c>
      <c r="J26" s="272">
        <f t="shared" si="5"/>
        <v>0.4094551282051282</v>
      </c>
      <c r="K26" s="272">
        <f t="shared" si="6"/>
        <v>0.43402777777777773</v>
      </c>
      <c r="L26" s="30"/>
      <c r="M26" s="4"/>
      <c r="N26" s="4"/>
      <c r="O26" s="4"/>
    </row>
    <row r="27" spans="1:15" ht="12" customHeight="1">
      <c r="A27" s="268">
        <v>0.5</v>
      </c>
      <c r="B27" s="268">
        <f t="shared" si="7"/>
        <v>96.5</v>
      </c>
      <c r="C27" s="268">
        <f t="shared" si="8"/>
        <v>92.5</v>
      </c>
      <c r="D27" s="228" t="s">
        <v>545</v>
      </c>
      <c r="E27" s="248" t="s">
        <v>91</v>
      </c>
      <c r="F27" s="271"/>
      <c r="G27" s="272">
        <f t="shared" si="2"/>
        <v>0.35546875</v>
      </c>
      <c r="H27" s="272">
        <f t="shared" si="3"/>
        <v>0.37152777777777773</v>
      </c>
      <c r="I27" s="272">
        <f t="shared" si="4"/>
        <v>0.38988095238095233</v>
      </c>
      <c r="J27" s="272">
        <f t="shared" si="5"/>
        <v>0.4110576923076923</v>
      </c>
      <c r="K27" s="272">
        <f t="shared" si="6"/>
        <v>0.43576388888888884</v>
      </c>
      <c r="M27" s="4"/>
      <c r="N27" s="4"/>
      <c r="O27" s="4"/>
    </row>
    <row r="28" spans="1:15" ht="12" customHeight="1">
      <c r="A28" s="268">
        <v>5.5</v>
      </c>
      <c r="B28" s="268">
        <f t="shared" si="7"/>
        <v>91</v>
      </c>
      <c r="C28" s="268">
        <f t="shared" si="8"/>
        <v>98</v>
      </c>
      <c r="D28" s="228" t="s">
        <v>546</v>
      </c>
      <c r="E28" s="248" t="s">
        <v>91</v>
      </c>
      <c r="F28" s="271"/>
      <c r="G28" s="272">
        <f t="shared" si="2"/>
        <v>0.36979166666666663</v>
      </c>
      <c r="H28" s="272">
        <f t="shared" si="3"/>
        <v>0.3868055555555555</v>
      </c>
      <c r="I28" s="272">
        <f t="shared" si="4"/>
        <v>0.40624999999999994</v>
      </c>
      <c r="J28" s="272">
        <f t="shared" si="5"/>
        <v>0.4286858974358974</v>
      </c>
      <c r="K28" s="272">
        <f t="shared" si="6"/>
        <v>0.45486111111111105</v>
      </c>
      <c r="M28" s="4"/>
      <c r="N28" s="4"/>
      <c r="O28" s="4"/>
    </row>
    <row r="29" spans="1:15" ht="12" customHeight="1">
      <c r="A29" s="268">
        <v>2</v>
      </c>
      <c r="B29" s="268">
        <f t="shared" si="7"/>
        <v>89</v>
      </c>
      <c r="C29" s="268">
        <f t="shared" si="8"/>
        <v>100</v>
      </c>
      <c r="D29" s="228" t="s">
        <v>547</v>
      </c>
      <c r="E29" s="248" t="s">
        <v>548</v>
      </c>
      <c r="F29" s="271"/>
      <c r="G29" s="272">
        <f t="shared" si="2"/>
        <v>0.37499999999999994</v>
      </c>
      <c r="H29" s="272">
        <f t="shared" si="3"/>
        <v>0.39236111111111105</v>
      </c>
      <c r="I29" s="272">
        <f t="shared" si="4"/>
        <v>0.41220238095238093</v>
      </c>
      <c r="J29" s="272">
        <f t="shared" si="5"/>
        <v>0.4350961538461538</v>
      </c>
      <c r="K29" s="272">
        <f t="shared" si="6"/>
        <v>0.4618055555555555</v>
      </c>
      <c r="M29" s="4"/>
      <c r="N29" s="4"/>
      <c r="O29" s="4"/>
    </row>
    <row r="30" spans="1:15" ht="12" customHeight="1">
      <c r="A30" s="268">
        <v>2.5</v>
      </c>
      <c r="B30" s="268">
        <f t="shared" si="7"/>
        <v>86.5</v>
      </c>
      <c r="C30" s="268">
        <f t="shared" si="8"/>
        <v>102.5</v>
      </c>
      <c r="D30" s="228" t="s">
        <v>549</v>
      </c>
      <c r="E30" s="248" t="s">
        <v>97</v>
      </c>
      <c r="F30" s="271"/>
      <c r="G30" s="272">
        <f t="shared" si="2"/>
        <v>0.38151041666666663</v>
      </c>
      <c r="H30" s="272">
        <f t="shared" si="3"/>
        <v>0.3993055555555555</v>
      </c>
      <c r="I30" s="272">
        <f t="shared" si="4"/>
        <v>0.4196428571428571</v>
      </c>
      <c r="J30" s="272">
        <f t="shared" si="5"/>
        <v>0.44310897435897434</v>
      </c>
      <c r="K30" s="272">
        <f t="shared" si="6"/>
        <v>0.47048611111111105</v>
      </c>
      <c r="M30" s="4"/>
      <c r="N30" s="4"/>
      <c r="O30" s="4"/>
    </row>
    <row r="31" spans="1:15" ht="12" customHeight="1">
      <c r="A31" s="268">
        <v>1.5</v>
      </c>
      <c r="B31" s="268">
        <f t="shared" si="7"/>
        <v>85</v>
      </c>
      <c r="C31" s="268">
        <f t="shared" si="8"/>
        <v>104</v>
      </c>
      <c r="D31" s="228" t="s">
        <v>550</v>
      </c>
      <c r="E31" s="248" t="s">
        <v>60</v>
      </c>
      <c r="F31" s="271"/>
      <c r="G31" s="272">
        <f t="shared" si="2"/>
        <v>0.38541666666666663</v>
      </c>
      <c r="H31" s="272">
        <f t="shared" si="3"/>
        <v>0.4034722222222222</v>
      </c>
      <c r="I31" s="272">
        <f t="shared" si="4"/>
        <v>0.42410714285714285</v>
      </c>
      <c r="J31" s="272">
        <f t="shared" si="5"/>
        <v>0.44791666666666663</v>
      </c>
      <c r="K31" s="272">
        <f t="shared" si="6"/>
        <v>0.4756944444444444</v>
      </c>
      <c r="M31" s="4"/>
      <c r="N31" s="4"/>
      <c r="O31" s="4"/>
    </row>
    <row r="32" spans="1:15" ht="12" customHeight="1">
      <c r="A32" s="268">
        <v>4</v>
      </c>
      <c r="B32" s="268">
        <f t="shared" si="7"/>
        <v>81</v>
      </c>
      <c r="C32" s="268">
        <f t="shared" si="8"/>
        <v>108</v>
      </c>
      <c r="D32" s="228" t="s">
        <v>551</v>
      </c>
      <c r="E32" s="248" t="s">
        <v>55</v>
      </c>
      <c r="F32" s="271"/>
      <c r="G32" s="272">
        <f t="shared" si="2"/>
        <v>0.3958333333333333</v>
      </c>
      <c r="H32" s="272">
        <f t="shared" si="3"/>
        <v>0.4145833333333333</v>
      </c>
      <c r="I32" s="272">
        <f t="shared" si="4"/>
        <v>0.4360119047619047</v>
      </c>
      <c r="J32" s="272">
        <f t="shared" si="5"/>
        <v>0.46073717948717946</v>
      </c>
      <c r="K32" s="272">
        <f t="shared" si="6"/>
        <v>0.4895833333333333</v>
      </c>
      <c r="M32" s="4"/>
      <c r="N32" s="4"/>
      <c r="O32" s="4"/>
    </row>
    <row r="33" spans="1:15" ht="12" customHeight="1">
      <c r="A33" s="268">
        <v>5.5</v>
      </c>
      <c r="B33" s="268">
        <f t="shared" si="7"/>
        <v>75.5</v>
      </c>
      <c r="C33" s="268">
        <f t="shared" si="8"/>
        <v>113.5</v>
      </c>
      <c r="D33" s="228" t="s">
        <v>552</v>
      </c>
      <c r="E33" s="248" t="s">
        <v>64</v>
      </c>
      <c r="F33" s="271"/>
      <c r="G33" s="272">
        <f t="shared" si="2"/>
        <v>0.41015624999999994</v>
      </c>
      <c r="H33" s="272">
        <f t="shared" si="3"/>
        <v>0.4298611111111111</v>
      </c>
      <c r="I33" s="272">
        <f t="shared" si="4"/>
        <v>0.45238095238095233</v>
      </c>
      <c r="J33" s="272">
        <f t="shared" si="5"/>
        <v>0.4783653846153846</v>
      </c>
      <c r="K33" s="272">
        <f t="shared" si="6"/>
        <v>0.5086805555555556</v>
      </c>
      <c r="M33" s="4"/>
      <c r="N33" s="4"/>
      <c r="O33" s="4"/>
    </row>
    <row r="34" spans="1:15" ht="12" customHeight="1" hidden="1">
      <c r="A34" s="268"/>
      <c r="B34" s="268">
        <f t="shared" si="7"/>
        <v>75.5</v>
      </c>
      <c r="C34" s="268">
        <f t="shared" si="8"/>
        <v>113.5</v>
      </c>
      <c r="D34" s="228"/>
      <c r="E34" s="248"/>
      <c r="F34" s="271"/>
      <c r="G34" s="272">
        <f t="shared" si="2"/>
        <v>0.41015624999999994</v>
      </c>
      <c r="H34" s="272">
        <f t="shared" si="3"/>
        <v>0.4298611111111111</v>
      </c>
      <c r="I34" s="272">
        <f t="shared" si="4"/>
        <v>0.45238095238095233</v>
      </c>
      <c r="J34" s="272">
        <f t="shared" si="5"/>
        <v>0.4783653846153846</v>
      </c>
      <c r="K34" s="272">
        <f t="shared" si="6"/>
        <v>0.5086805555555556</v>
      </c>
      <c r="M34" s="4"/>
      <c r="N34" s="4"/>
      <c r="O34" s="4"/>
    </row>
    <row r="35" spans="1:15" ht="12" customHeight="1" hidden="1">
      <c r="A35" s="268"/>
      <c r="B35" s="268">
        <f t="shared" si="7"/>
        <v>75.5</v>
      </c>
      <c r="C35" s="268">
        <f t="shared" si="8"/>
        <v>113.5</v>
      </c>
      <c r="D35" s="228"/>
      <c r="E35" s="248"/>
      <c r="F35" s="271"/>
      <c r="G35" s="272">
        <f t="shared" si="2"/>
        <v>0.41015624999999994</v>
      </c>
      <c r="H35" s="272">
        <f t="shared" si="3"/>
        <v>0.4298611111111111</v>
      </c>
      <c r="I35" s="272">
        <f t="shared" si="4"/>
        <v>0.45238095238095233</v>
      </c>
      <c r="J35" s="272">
        <f t="shared" si="5"/>
        <v>0.4783653846153846</v>
      </c>
      <c r="K35" s="272">
        <f t="shared" si="6"/>
        <v>0.5086805555555556</v>
      </c>
      <c r="M35" s="4"/>
      <c r="N35" s="4"/>
      <c r="O35" s="4"/>
    </row>
    <row r="36" spans="1:15" ht="12" customHeight="1" hidden="1">
      <c r="A36" s="268"/>
      <c r="B36" s="268">
        <f t="shared" si="7"/>
        <v>75.5</v>
      </c>
      <c r="C36" s="268">
        <f t="shared" si="8"/>
        <v>113.5</v>
      </c>
      <c r="D36" s="228"/>
      <c r="E36" s="248"/>
      <c r="F36" s="271"/>
      <c r="G36" s="272">
        <f t="shared" si="2"/>
        <v>0.41015624999999994</v>
      </c>
      <c r="H36" s="272">
        <f t="shared" si="3"/>
        <v>0.4298611111111111</v>
      </c>
      <c r="I36" s="272">
        <f t="shared" si="4"/>
        <v>0.45238095238095233</v>
      </c>
      <c r="J36" s="272">
        <f t="shared" si="5"/>
        <v>0.4783653846153846</v>
      </c>
      <c r="K36" s="272">
        <f t="shared" si="6"/>
        <v>0.5086805555555556</v>
      </c>
      <c r="M36" s="4"/>
      <c r="N36" s="4"/>
      <c r="O36" s="4"/>
    </row>
    <row r="37" spans="1:15" ht="12" customHeight="1" hidden="1">
      <c r="A37" s="268"/>
      <c r="B37" s="268">
        <f t="shared" si="7"/>
        <v>75.5</v>
      </c>
      <c r="C37" s="268">
        <f t="shared" si="8"/>
        <v>113.5</v>
      </c>
      <c r="D37" s="228"/>
      <c r="E37" s="248"/>
      <c r="F37" s="271"/>
      <c r="G37" s="272">
        <f t="shared" si="2"/>
        <v>0.41015624999999994</v>
      </c>
      <c r="H37" s="272">
        <f t="shared" si="3"/>
        <v>0.4298611111111111</v>
      </c>
      <c r="I37" s="272">
        <f t="shared" si="4"/>
        <v>0.45238095238095233</v>
      </c>
      <c r="J37" s="272">
        <f t="shared" si="5"/>
        <v>0.4783653846153846</v>
      </c>
      <c r="K37" s="272">
        <f t="shared" si="6"/>
        <v>0.5086805555555556</v>
      </c>
      <c r="M37" s="4"/>
      <c r="N37" s="4"/>
      <c r="O37" s="4"/>
    </row>
    <row r="38" spans="1:15" ht="12" customHeight="1" hidden="1">
      <c r="A38" s="268"/>
      <c r="B38" s="268">
        <f t="shared" si="7"/>
        <v>75.5</v>
      </c>
      <c r="C38" s="268">
        <f t="shared" si="8"/>
        <v>113.5</v>
      </c>
      <c r="D38" s="228"/>
      <c r="E38" s="248"/>
      <c r="F38" s="271"/>
      <c r="G38" s="272">
        <f t="shared" si="2"/>
        <v>0.41015624999999994</v>
      </c>
      <c r="H38" s="272">
        <f t="shared" si="3"/>
        <v>0.4298611111111111</v>
      </c>
      <c r="I38" s="272">
        <f t="shared" si="4"/>
        <v>0.45238095238095233</v>
      </c>
      <c r="J38" s="272">
        <f t="shared" si="5"/>
        <v>0.4783653846153846</v>
      </c>
      <c r="K38" s="272">
        <f t="shared" si="6"/>
        <v>0.5086805555555556</v>
      </c>
      <c r="M38" s="4"/>
      <c r="N38" s="4"/>
      <c r="O38" s="4"/>
    </row>
    <row r="39" spans="1:15" ht="12" customHeight="1" hidden="1">
      <c r="A39" s="268"/>
      <c r="B39" s="268">
        <f t="shared" si="7"/>
        <v>75.5</v>
      </c>
      <c r="C39" s="268">
        <f t="shared" si="8"/>
        <v>113.5</v>
      </c>
      <c r="D39" s="228"/>
      <c r="E39" s="248"/>
      <c r="F39" s="271"/>
      <c r="G39" s="272">
        <f t="shared" si="2"/>
        <v>0.41015624999999994</v>
      </c>
      <c r="H39" s="272">
        <f t="shared" si="3"/>
        <v>0.4298611111111111</v>
      </c>
      <c r="I39" s="272">
        <f t="shared" si="4"/>
        <v>0.45238095238095233</v>
      </c>
      <c r="J39" s="272">
        <f t="shared" si="5"/>
        <v>0.4783653846153846</v>
      </c>
      <c r="K39" s="272">
        <f t="shared" si="6"/>
        <v>0.5086805555555556</v>
      </c>
      <c r="M39" s="4"/>
      <c r="N39" s="4"/>
      <c r="O39" s="4"/>
    </row>
    <row r="40" spans="1:15" ht="12" customHeight="1" hidden="1">
      <c r="A40" s="268"/>
      <c r="B40" s="268">
        <f t="shared" si="7"/>
        <v>75.5</v>
      </c>
      <c r="C40" s="268">
        <f t="shared" si="8"/>
        <v>113.5</v>
      </c>
      <c r="D40" s="228"/>
      <c r="E40" s="248"/>
      <c r="F40" s="271"/>
      <c r="G40" s="272">
        <f t="shared" si="2"/>
        <v>0.41015624999999994</v>
      </c>
      <c r="H40" s="272">
        <f t="shared" si="3"/>
        <v>0.4298611111111111</v>
      </c>
      <c r="I40" s="272">
        <f t="shared" si="4"/>
        <v>0.45238095238095233</v>
      </c>
      <c r="J40" s="272">
        <f t="shared" si="5"/>
        <v>0.4783653846153846</v>
      </c>
      <c r="K40" s="272">
        <f t="shared" si="6"/>
        <v>0.5086805555555556</v>
      </c>
      <c r="M40" s="4"/>
      <c r="N40" s="4"/>
      <c r="O40" s="4"/>
    </row>
    <row r="41" spans="1:15" ht="12" customHeight="1" hidden="1">
      <c r="A41" s="268"/>
      <c r="B41" s="268">
        <f t="shared" si="7"/>
        <v>75.5</v>
      </c>
      <c r="C41" s="268">
        <f t="shared" si="8"/>
        <v>113.5</v>
      </c>
      <c r="D41" s="228"/>
      <c r="E41" s="248"/>
      <c r="F41" s="271"/>
      <c r="G41" s="272">
        <f t="shared" si="2"/>
        <v>0.41015624999999994</v>
      </c>
      <c r="H41" s="272">
        <f t="shared" si="3"/>
        <v>0.4298611111111111</v>
      </c>
      <c r="I41" s="272">
        <f t="shared" si="4"/>
        <v>0.45238095238095233</v>
      </c>
      <c r="J41" s="272">
        <f t="shared" si="5"/>
        <v>0.4783653846153846</v>
      </c>
      <c r="K41" s="272">
        <f t="shared" si="6"/>
        <v>0.5086805555555556</v>
      </c>
      <c r="M41" s="4"/>
      <c r="N41" s="4"/>
      <c r="O41" s="4"/>
    </row>
    <row r="42" spans="1:15" ht="12" customHeight="1" hidden="1">
      <c r="A42" s="268"/>
      <c r="B42" s="268">
        <f t="shared" si="7"/>
        <v>75.5</v>
      </c>
      <c r="C42" s="268">
        <f t="shared" si="8"/>
        <v>113.5</v>
      </c>
      <c r="D42" s="228"/>
      <c r="E42" s="248"/>
      <c r="F42" s="271"/>
      <c r="G42" s="272">
        <f t="shared" si="2"/>
        <v>0.41015624999999994</v>
      </c>
      <c r="H42" s="272">
        <f t="shared" si="3"/>
        <v>0.4298611111111111</v>
      </c>
      <c r="I42" s="272">
        <f t="shared" si="4"/>
        <v>0.45238095238095233</v>
      </c>
      <c r="J42" s="272">
        <f t="shared" si="5"/>
        <v>0.4783653846153846</v>
      </c>
      <c r="K42" s="272">
        <f t="shared" si="6"/>
        <v>0.5086805555555556</v>
      </c>
      <c r="M42" s="4"/>
      <c r="N42" s="4"/>
      <c r="O42" s="4"/>
    </row>
    <row r="43" spans="1:15" ht="12" customHeight="1" hidden="1">
      <c r="A43" s="268"/>
      <c r="B43" s="268">
        <f t="shared" si="7"/>
        <v>75.5</v>
      </c>
      <c r="C43" s="268">
        <f t="shared" si="8"/>
        <v>113.5</v>
      </c>
      <c r="D43" s="228"/>
      <c r="E43" s="248"/>
      <c r="F43" s="271"/>
      <c r="G43" s="272">
        <f t="shared" si="2"/>
        <v>0.41015624999999994</v>
      </c>
      <c r="H43" s="272">
        <f t="shared" si="3"/>
        <v>0.4298611111111111</v>
      </c>
      <c r="I43" s="272">
        <f t="shared" si="4"/>
        <v>0.45238095238095233</v>
      </c>
      <c r="J43" s="272">
        <f t="shared" si="5"/>
        <v>0.4783653846153846</v>
      </c>
      <c r="K43" s="272">
        <f t="shared" si="6"/>
        <v>0.5086805555555556</v>
      </c>
      <c r="M43" s="4"/>
      <c r="N43" s="4"/>
      <c r="O43" s="4"/>
    </row>
    <row r="44" spans="1:15" ht="12" customHeight="1" hidden="1">
      <c r="A44" s="268"/>
      <c r="B44" s="268">
        <f t="shared" si="7"/>
        <v>75.5</v>
      </c>
      <c r="C44" s="268">
        <f t="shared" si="8"/>
        <v>113.5</v>
      </c>
      <c r="D44" s="228"/>
      <c r="E44" s="248"/>
      <c r="F44" s="271"/>
      <c r="G44" s="272">
        <f t="shared" si="2"/>
        <v>0.41015624999999994</v>
      </c>
      <c r="H44" s="272">
        <f t="shared" si="3"/>
        <v>0.4298611111111111</v>
      </c>
      <c r="I44" s="272">
        <f t="shared" si="4"/>
        <v>0.45238095238095233</v>
      </c>
      <c r="J44" s="272">
        <f t="shared" si="5"/>
        <v>0.4783653846153846</v>
      </c>
      <c r="K44" s="272">
        <f t="shared" si="6"/>
        <v>0.5086805555555556</v>
      </c>
      <c r="M44" s="4"/>
      <c r="N44" s="4"/>
      <c r="O44" s="4"/>
    </row>
    <row r="45" spans="1:15" ht="12" customHeight="1" hidden="1">
      <c r="A45" s="268"/>
      <c r="B45" s="268">
        <f t="shared" si="7"/>
        <v>75.5</v>
      </c>
      <c r="C45" s="268">
        <f t="shared" si="8"/>
        <v>113.5</v>
      </c>
      <c r="D45" s="228"/>
      <c r="E45" s="248"/>
      <c r="F45" s="271"/>
      <c r="G45" s="272">
        <f t="shared" si="2"/>
        <v>0.41015624999999994</v>
      </c>
      <c r="H45" s="272">
        <f t="shared" si="3"/>
        <v>0.4298611111111111</v>
      </c>
      <c r="I45" s="272">
        <f t="shared" si="4"/>
        <v>0.45238095238095233</v>
      </c>
      <c r="J45" s="272">
        <f t="shared" si="5"/>
        <v>0.4783653846153846</v>
      </c>
      <c r="K45" s="272">
        <f t="shared" si="6"/>
        <v>0.5086805555555556</v>
      </c>
      <c r="M45" s="4"/>
      <c r="N45" s="4"/>
      <c r="O45" s="4"/>
    </row>
    <row r="46" spans="1:15" ht="12" customHeight="1" hidden="1">
      <c r="A46" s="268"/>
      <c r="B46" s="268">
        <f t="shared" si="7"/>
        <v>75.5</v>
      </c>
      <c r="C46" s="268">
        <f t="shared" si="8"/>
        <v>113.5</v>
      </c>
      <c r="D46" s="228"/>
      <c r="E46" s="248"/>
      <c r="F46" s="271"/>
      <c r="G46" s="272">
        <f t="shared" si="2"/>
        <v>0.41015624999999994</v>
      </c>
      <c r="H46" s="272">
        <f t="shared" si="3"/>
        <v>0.4298611111111111</v>
      </c>
      <c r="I46" s="272">
        <f t="shared" si="4"/>
        <v>0.45238095238095233</v>
      </c>
      <c r="J46" s="272">
        <f t="shared" si="5"/>
        <v>0.4783653846153846</v>
      </c>
      <c r="K46" s="272">
        <f t="shared" si="6"/>
        <v>0.5086805555555556</v>
      </c>
      <c r="M46" s="4"/>
      <c r="N46" s="4"/>
      <c r="O46" s="4"/>
    </row>
    <row r="47" spans="1:15" ht="12" customHeight="1" hidden="1">
      <c r="A47" s="268"/>
      <c r="B47" s="268">
        <f t="shared" si="7"/>
        <v>75.5</v>
      </c>
      <c r="C47" s="268">
        <f t="shared" si="8"/>
        <v>113.5</v>
      </c>
      <c r="D47" s="228"/>
      <c r="E47" s="248"/>
      <c r="F47" s="271"/>
      <c r="G47" s="272">
        <f t="shared" si="2"/>
        <v>0.41015624999999994</v>
      </c>
      <c r="H47" s="272">
        <f t="shared" si="3"/>
        <v>0.4298611111111111</v>
      </c>
      <c r="I47" s="272">
        <f t="shared" si="4"/>
        <v>0.45238095238095233</v>
      </c>
      <c r="J47" s="272">
        <f t="shared" si="5"/>
        <v>0.4783653846153846</v>
      </c>
      <c r="K47" s="272">
        <f t="shared" si="6"/>
        <v>0.5086805555555556</v>
      </c>
      <c r="M47" s="4"/>
      <c r="N47" s="4"/>
      <c r="O47" s="4"/>
    </row>
    <row r="48" spans="1:15" ht="12" customHeight="1" hidden="1">
      <c r="A48" s="268"/>
      <c r="B48" s="268">
        <f t="shared" si="7"/>
        <v>75.5</v>
      </c>
      <c r="C48" s="268">
        <f t="shared" si="8"/>
        <v>113.5</v>
      </c>
      <c r="D48" s="228"/>
      <c r="E48" s="248"/>
      <c r="F48" s="271"/>
      <c r="G48" s="272">
        <f t="shared" si="2"/>
        <v>0.41015624999999994</v>
      </c>
      <c r="H48" s="272">
        <f t="shared" si="3"/>
        <v>0.4298611111111111</v>
      </c>
      <c r="I48" s="272">
        <f t="shared" si="4"/>
        <v>0.45238095238095233</v>
      </c>
      <c r="J48" s="272">
        <f t="shared" si="5"/>
        <v>0.4783653846153846</v>
      </c>
      <c r="K48" s="272">
        <f t="shared" si="6"/>
        <v>0.5086805555555556</v>
      </c>
      <c r="M48" s="4"/>
      <c r="N48" s="4"/>
      <c r="O48" s="4"/>
    </row>
    <row r="49" spans="1:15" ht="12" customHeight="1">
      <c r="A49" s="268">
        <v>5.5</v>
      </c>
      <c r="B49" s="268">
        <f t="shared" si="7"/>
        <v>70</v>
      </c>
      <c r="C49" s="268">
        <f t="shared" si="8"/>
        <v>119</v>
      </c>
      <c r="D49" s="277" t="s">
        <v>553</v>
      </c>
      <c r="E49" s="248"/>
      <c r="F49" s="271"/>
      <c r="G49" s="272">
        <f t="shared" si="2"/>
        <v>0.42447916666666663</v>
      </c>
      <c r="H49" s="272">
        <f t="shared" si="3"/>
        <v>0.4451388888888888</v>
      </c>
      <c r="I49" s="272">
        <f t="shared" si="4"/>
        <v>0.46874999999999994</v>
      </c>
      <c r="J49" s="272">
        <f t="shared" si="5"/>
        <v>0.4959935897435897</v>
      </c>
      <c r="K49" s="272">
        <f t="shared" si="6"/>
        <v>0.5277777777777778</v>
      </c>
      <c r="L49" s="18"/>
      <c r="M49" s="4"/>
      <c r="N49" s="4"/>
      <c r="O49" s="4"/>
    </row>
    <row r="50" spans="1:15" s="147" customFormat="1" ht="12" customHeight="1">
      <c r="A50" s="278"/>
      <c r="B50" s="278"/>
      <c r="C50" s="278"/>
      <c r="D50" s="279" t="s">
        <v>21</v>
      </c>
      <c r="E50" s="280"/>
      <c r="F50" s="281"/>
      <c r="G50" s="282"/>
      <c r="H50" s="282"/>
      <c r="I50" s="282"/>
      <c r="J50" s="282"/>
      <c r="K50" s="282"/>
      <c r="L50" s="149"/>
      <c r="M50" s="148"/>
      <c r="N50" s="148"/>
      <c r="O50" s="148"/>
    </row>
    <row r="51" spans="1:15" ht="12" customHeight="1">
      <c r="A51" s="268">
        <v>0</v>
      </c>
      <c r="B51" s="268">
        <f>B49</f>
        <v>70</v>
      </c>
      <c r="C51" s="268">
        <f>C49</f>
        <v>119</v>
      </c>
      <c r="D51" s="277" t="s">
        <v>554</v>
      </c>
      <c r="E51" s="248" t="s">
        <v>555</v>
      </c>
      <c r="F51" s="271"/>
      <c r="G51" s="270">
        <f>$L$6</f>
        <v>0.5</v>
      </c>
      <c r="H51" s="270">
        <f>$L$6</f>
        <v>0.5</v>
      </c>
      <c r="I51" s="270">
        <f>$L$6</f>
        <v>0.5</v>
      </c>
      <c r="J51" s="270">
        <f>$M$6</f>
        <v>0.5</v>
      </c>
      <c r="K51" s="270">
        <f>$M$6</f>
        <v>0.5</v>
      </c>
      <c r="L51" s="45">
        <f>A51</f>
        <v>0</v>
      </c>
      <c r="M51" s="4"/>
      <c r="N51" s="4"/>
      <c r="O51" s="4"/>
    </row>
    <row r="52" spans="1:15" ht="12" customHeight="1">
      <c r="A52" s="268">
        <v>3</v>
      </c>
      <c r="B52" s="268">
        <f>B51-A52</f>
        <v>67</v>
      </c>
      <c r="C52" s="268">
        <f>C51+A52</f>
        <v>122</v>
      </c>
      <c r="D52" s="247" t="s">
        <v>556</v>
      </c>
      <c r="E52" s="248" t="s">
        <v>557</v>
      </c>
      <c r="F52" s="271"/>
      <c r="G52" s="272">
        <f aca="true" t="shared" si="9" ref="G52:G80">SUM($G$51+$O$3*L52)</f>
        <v>0.5078125</v>
      </c>
      <c r="H52" s="272">
        <f aca="true" t="shared" si="10" ref="H52:H80">SUM($H$51+$P$3*L52)</f>
        <v>0.5083333333333333</v>
      </c>
      <c r="I52" s="272">
        <f aca="true" t="shared" si="11" ref="I52:I80">SUM($I$51+$Q$3*L52)</f>
        <v>0.5089285714285714</v>
      </c>
      <c r="J52" s="272">
        <f aca="true" t="shared" si="12" ref="J52:J80">SUM($J$51+$R$3*L52)</f>
        <v>0.5096153846153846</v>
      </c>
      <c r="K52" s="272">
        <f aca="true" t="shared" si="13" ref="K52:K80">SUM($K$51+$S$3*L52)</f>
        <v>0.5104166666666666</v>
      </c>
      <c r="L52" s="32">
        <f>L51+A52</f>
        <v>3</v>
      </c>
      <c r="M52" s="4"/>
      <c r="N52" s="4"/>
      <c r="O52" s="4"/>
    </row>
    <row r="53" spans="1:15" ht="12" customHeight="1">
      <c r="A53" s="268">
        <v>3</v>
      </c>
      <c r="B53" s="268">
        <f aca="true" t="shared" si="14" ref="B53:B79">B52-A53</f>
        <v>64</v>
      </c>
      <c r="C53" s="268">
        <f aca="true" t="shared" si="15" ref="C53:C60">C52+A53</f>
        <v>125</v>
      </c>
      <c r="D53" s="228" t="s">
        <v>558</v>
      </c>
      <c r="E53" s="248" t="s">
        <v>559</v>
      </c>
      <c r="F53" s="271"/>
      <c r="G53" s="272">
        <f t="shared" si="9"/>
        <v>0.515625</v>
      </c>
      <c r="H53" s="272">
        <f t="shared" si="10"/>
        <v>0.5166666666666666</v>
      </c>
      <c r="I53" s="272">
        <f t="shared" si="11"/>
        <v>0.5178571428571429</v>
      </c>
      <c r="J53" s="272">
        <f t="shared" si="12"/>
        <v>0.5192307692307693</v>
      </c>
      <c r="K53" s="272">
        <f t="shared" si="13"/>
        <v>0.5208333333333334</v>
      </c>
      <c r="L53" s="32">
        <f aca="true" t="shared" si="16" ref="L53:L80">L52+A53</f>
        <v>6</v>
      </c>
      <c r="M53" s="4"/>
      <c r="N53" s="4"/>
      <c r="O53" s="4"/>
    </row>
    <row r="54" spans="1:15" ht="12" customHeight="1">
      <c r="A54" s="268">
        <v>3.5</v>
      </c>
      <c r="B54" s="268">
        <f t="shared" si="14"/>
        <v>60.5</v>
      </c>
      <c r="C54" s="268">
        <f t="shared" si="15"/>
        <v>128.5</v>
      </c>
      <c r="D54" s="247" t="s">
        <v>560</v>
      </c>
      <c r="E54" s="248" t="s">
        <v>81</v>
      </c>
      <c r="F54" s="271"/>
      <c r="G54" s="272">
        <f t="shared" si="9"/>
        <v>0.5247395833333334</v>
      </c>
      <c r="H54" s="272">
        <f t="shared" si="10"/>
        <v>0.5263888888888889</v>
      </c>
      <c r="I54" s="272">
        <f t="shared" si="11"/>
        <v>0.5282738095238095</v>
      </c>
      <c r="J54" s="272">
        <f t="shared" si="12"/>
        <v>0.530448717948718</v>
      </c>
      <c r="K54" s="272">
        <f t="shared" si="13"/>
        <v>0.5329861111111112</v>
      </c>
      <c r="L54" s="32">
        <f t="shared" si="16"/>
        <v>9.5</v>
      </c>
      <c r="M54" s="4"/>
      <c r="N54" s="4"/>
      <c r="O54" s="4"/>
    </row>
    <row r="55" spans="1:15" ht="12" customHeight="1">
      <c r="A55" s="268">
        <v>6</v>
      </c>
      <c r="B55" s="268">
        <f t="shared" si="14"/>
        <v>54.5</v>
      </c>
      <c r="C55" s="268">
        <f t="shared" si="15"/>
        <v>134.5</v>
      </c>
      <c r="D55" s="228" t="s">
        <v>561</v>
      </c>
      <c r="E55" s="248" t="s">
        <v>52</v>
      </c>
      <c r="F55" s="271"/>
      <c r="G55" s="272">
        <f t="shared" si="9"/>
        <v>0.5403645833333334</v>
      </c>
      <c r="H55" s="272">
        <f t="shared" si="10"/>
        <v>0.5430555555555555</v>
      </c>
      <c r="I55" s="272">
        <f t="shared" si="11"/>
        <v>0.5461309523809523</v>
      </c>
      <c r="J55" s="272">
        <f t="shared" si="12"/>
        <v>0.5496794871794872</v>
      </c>
      <c r="K55" s="272">
        <f t="shared" si="13"/>
        <v>0.5538194444444444</v>
      </c>
      <c r="L55" s="32">
        <f t="shared" si="16"/>
        <v>15.5</v>
      </c>
      <c r="M55" s="4"/>
      <c r="N55" s="4"/>
      <c r="O55" s="4"/>
    </row>
    <row r="56" spans="1:15" ht="12" customHeight="1">
      <c r="A56" s="268">
        <v>4.5</v>
      </c>
      <c r="B56" s="268">
        <f t="shared" si="14"/>
        <v>50</v>
      </c>
      <c r="C56" s="268">
        <f>C55+A56</f>
        <v>139</v>
      </c>
      <c r="D56" s="228" t="s">
        <v>755</v>
      </c>
      <c r="E56" s="248" t="s">
        <v>562</v>
      </c>
      <c r="F56" s="271"/>
      <c r="G56" s="272">
        <f t="shared" si="9"/>
        <v>0.5520833333333334</v>
      </c>
      <c r="H56" s="272">
        <f t="shared" si="10"/>
        <v>0.5555555555555556</v>
      </c>
      <c r="I56" s="272">
        <f t="shared" si="11"/>
        <v>0.5595238095238095</v>
      </c>
      <c r="J56" s="272">
        <f t="shared" si="12"/>
        <v>0.5641025641025641</v>
      </c>
      <c r="K56" s="272">
        <f t="shared" si="13"/>
        <v>0.5694444444444444</v>
      </c>
      <c r="L56" s="32">
        <f t="shared" si="16"/>
        <v>20</v>
      </c>
      <c r="M56" s="4"/>
      <c r="N56" s="4"/>
      <c r="O56" s="4"/>
    </row>
    <row r="57" spans="1:15" ht="12" customHeight="1">
      <c r="A57" s="268">
        <v>2</v>
      </c>
      <c r="B57" s="268">
        <f t="shared" si="14"/>
        <v>48</v>
      </c>
      <c r="C57" s="268">
        <f t="shared" si="15"/>
        <v>141</v>
      </c>
      <c r="D57" s="228" t="s">
        <v>758</v>
      </c>
      <c r="E57" s="248" t="s">
        <v>759</v>
      </c>
      <c r="F57" s="271"/>
      <c r="G57" s="272">
        <f t="shared" si="9"/>
        <v>0.5572916666666666</v>
      </c>
      <c r="H57" s="272">
        <f t="shared" si="10"/>
        <v>0.5611111111111111</v>
      </c>
      <c r="I57" s="272">
        <f t="shared" si="11"/>
        <v>0.5654761904761905</v>
      </c>
      <c r="J57" s="272">
        <f t="shared" si="12"/>
        <v>0.5705128205128205</v>
      </c>
      <c r="K57" s="272">
        <f t="shared" si="13"/>
        <v>0.5763888888888888</v>
      </c>
      <c r="L57" s="32">
        <f t="shared" si="16"/>
        <v>22</v>
      </c>
      <c r="M57" s="4"/>
      <c r="N57" s="4"/>
      <c r="O57" s="4"/>
    </row>
    <row r="58" spans="1:15" ht="12" customHeight="1">
      <c r="A58" s="268">
        <v>1.5</v>
      </c>
      <c r="B58" s="268">
        <f t="shared" si="14"/>
        <v>46.5</v>
      </c>
      <c r="C58" s="268">
        <f t="shared" si="15"/>
        <v>142.5</v>
      </c>
      <c r="D58" s="228" t="s">
        <v>760</v>
      </c>
      <c r="E58" s="248" t="s">
        <v>114</v>
      </c>
      <c r="F58" s="271"/>
      <c r="G58" s="272">
        <f t="shared" si="9"/>
        <v>0.5611979166666666</v>
      </c>
      <c r="H58" s="272">
        <f t="shared" si="10"/>
        <v>0.5652777777777778</v>
      </c>
      <c r="I58" s="272">
        <f t="shared" si="11"/>
        <v>0.5699404761904762</v>
      </c>
      <c r="J58" s="272">
        <f t="shared" si="12"/>
        <v>0.5753205128205128</v>
      </c>
      <c r="K58" s="272">
        <f t="shared" si="13"/>
        <v>0.5815972222222222</v>
      </c>
      <c r="L58" s="32">
        <f t="shared" si="16"/>
        <v>23.5</v>
      </c>
      <c r="M58" s="4"/>
      <c r="N58" s="4"/>
      <c r="O58" s="4"/>
    </row>
    <row r="59" spans="1:15" ht="12" customHeight="1">
      <c r="A59" s="268">
        <v>7</v>
      </c>
      <c r="B59" s="268">
        <f t="shared" si="14"/>
        <v>39.5</v>
      </c>
      <c r="C59" s="268">
        <f t="shared" si="15"/>
        <v>149.5</v>
      </c>
      <c r="D59" s="228" t="s">
        <v>563</v>
      </c>
      <c r="E59" s="248" t="s">
        <v>114</v>
      </c>
      <c r="F59" s="271"/>
      <c r="G59" s="272">
        <f t="shared" si="9"/>
        <v>0.5794270833333334</v>
      </c>
      <c r="H59" s="272">
        <f t="shared" si="10"/>
        <v>0.5847222222222223</v>
      </c>
      <c r="I59" s="272">
        <f t="shared" si="11"/>
        <v>0.5907738095238095</v>
      </c>
      <c r="J59" s="272">
        <f t="shared" si="12"/>
        <v>0.5977564102564102</v>
      </c>
      <c r="K59" s="272">
        <f t="shared" si="13"/>
        <v>0.6059027777777778</v>
      </c>
      <c r="L59" s="32">
        <f t="shared" si="16"/>
        <v>30.5</v>
      </c>
      <c r="M59" s="4"/>
      <c r="N59" s="4"/>
      <c r="O59" s="4"/>
    </row>
    <row r="60" spans="1:14" ht="12" customHeight="1">
      <c r="A60" s="268">
        <v>4.5</v>
      </c>
      <c r="B60" s="268">
        <f t="shared" si="14"/>
        <v>35</v>
      </c>
      <c r="C60" s="268">
        <f t="shared" si="15"/>
        <v>154</v>
      </c>
      <c r="D60" s="228" t="s">
        <v>564</v>
      </c>
      <c r="E60" s="248" t="s">
        <v>239</v>
      </c>
      <c r="F60" s="271"/>
      <c r="G60" s="272">
        <f t="shared" si="9"/>
        <v>0.5911458333333334</v>
      </c>
      <c r="H60" s="272">
        <f t="shared" si="10"/>
        <v>0.5972222222222222</v>
      </c>
      <c r="I60" s="272">
        <f t="shared" si="11"/>
        <v>0.6041666666666666</v>
      </c>
      <c r="J60" s="272">
        <f t="shared" si="12"/>
        <v>0.6121794871794872</v>
      </c>
      <c r="K60" s="272">
        <f t="shared" si="13"/>
        <v>0.6215277777777778</v>
      </c>
      <c r="L60" s="32">
        <f t="shared" si="16"/>
        <v>35</v>
      </c>
      <c r="M60" s="4"/>
      <c r="N60" s="4"/>
    </row>
    <row r="61" spans="1:15" ht="12" customHeight="1">
      <c r="A61" s="268">
        <v>2</v>
      </c>
      <c r="B61" s="268">
        <f t="shared" si="14"/>
        <v>33</v>
      </c>
      <c r="C61" s="268">
        <f>C60+A61</f>
        <v>156</v>
      </c>
      <c r="D61" s="228" t="s">
        <v>565</v>
      </c>
      <c r="E61" s="248" t="s">
        <v>107</v>
      </c>
      <c r="F61" s="271"/>
      <c r="G61" s="272">
        <f t="shared" si="9"/>
        <v>0.5963541666666666</v>
      </c>
      <c r="H61" s="272">
        <f t="shared" si="10"/>
        <v>0.6027777777777777</v>
      </c>
      <c r="I61" s="272">
        <f t="shared" si="11"/>
        <v>0.6101190476190477</v>
      </c>
      <c r="J61" s="272">
        <f t="shared" si="12"/>
        <v>0.6185897435897436</v>
      </c>
      <c r="K61" s="272">
        <f t="shared" si="13"/>
        <v>0.6284722222222222</v>
      </c>
      <c r="L61" s="32">
        <f t="shared" si="16"/>
        <v>37</v>
      </c>
      <c r="M61" s="4"/>
      <c r="N61" s="4"/>
      <c r="O61" s="4"/>
    </row>
    <row r="62" spans="1:15" ht="12" customHeight="1">
      <c r="A62" s="268">
        <v>2</v>
      </c>
      <c r="B62" s="268">
        <f t="shared" si="14"/>
        <v>31</v>
      </c>
      <c r="C62" s="268">
        <f aca="true" t="shared" si="17" ref="C62:C79">C61+A62</f>
        <v>158</v>
      </c>
      <c r="D62" s="228" t="s">
        <v>566</v>
      </c>
      <c r="E62" s="248" t="s">
        <v>101</v>
      </c>
      <c r="F62" s="271"/>
      <c r="G62" s="272">
        <f t="shared" si="9"/>
        <v>0.6015625</v>
      </c>
      <c r="H62" s="272">
        <f t="shared" si="10"/>
        <v>0.6083333333333333</v>
      </c>
      <c r="I62" s="272">
        <f t="shared" si="11"/>
        <v>0.6160714285714286</v>
      </c>
      <c r="J62" s="272">
        <f t="shared" si="12"/>
        <v>0.625</v>
      </c>
      <c r="K62" s="272">
        <f t="shared" si="13"/>
        <v>0.6354166666666666</v>
      </c>
      <c r="L62" s="32">
        <f t="shared" si="16"/>
        <v>39</v>
      </c>
      <c r="M62" s="4"/>
      <c r="N62" s="4"/>
      <c r="O62" s="4"/>
    </row>
    <row r="63" spans="1:15" ht="12" customHeight="1">
      <c r="A63" s="268">
        <v>3</v>
      </c>
      <c r="B63" s="268">
        <f t="shared" si="14"/>
        <v>28</v>
      </c>
      <c r="C63" s="268">
        <f t="shared" si="17"/>
        <v>161</v>
      </c>
      <c r="D63" s="228" t="s">
        <v>567</v>
      </c>
      <c r="E63" s="248" t="s">
        <v>101</v>
      </c>
      <c r="F63" s="271"/>
      <c r="G63" s="272">
        <f t="shared" si="9"/>
        <v>0.609375</v>
      </c>
      <c r="H63" s="272">
        <f t="shared" si="10"/>
        <v>0.6166666666666667</v>
      </c>
      <c r="I63" s="272">
        <f t="shared" si="11"/>
        <v>0.625</v>
      </c>
      <c r="J63" s="272">
        <f t="shared" si="12"/>
        <v>0.6346153846153846</v>
      </c>
      <c r="K63" s="272">
        <f t="shared" si="13"/>
        <v>0.6458333333333333</v>
      </c>
      <c r="L63" s="32">
        <f t="shared" si="16"/>
        <v>42</v>
      </c>
      <c r="M63" s="4"/>
      <c r="N63" s="4"/>
      <c r="O63" s="4"/>
    </row>
    <row r="64" spans="1:15" ht="12" customHeight="1">
      <c r="A64" s="268">
        <v>3</v>
      </c>
      <c r="B64" s="268">
        <f t="shared" si="14"/>
        <v>25</v>
      </c>
      <c r="C64" s="268">
        <f t="shared" si="17"/>
        <v>164</v>
      </c>
      <c r="D64" s="247" t="s">
        <v>568</v>
      </c>
      <c r="E64" s="248" t="s">
        <v>101</v>
      </c>
      <c r="F64" s="271"/>
      <c r="G64" s="272">
        <f t="shared" si="9"/>
        <v>0.6171875</v>
      </c>
      <c r="H64" s="272">
        <f t="shared" si="10"/>
        <v>0.625</v>
      </c>
      <c r="I64" s="272">
        <f t="shared" si="11"/>
        <v>0.6339285714285714</v>
      </c>
      <c r="J64" s="272">
        <f t="shared" si="12"/>
        <v>0.6442307692307692</v>
      </c>
      <c r="K64" s="272">
        <f t="shared" si="13"/>
        <v>0.65625</v>
      </c>
      <c r="L64" s="32">
        <f t="shared" si="16"/>
        <v>45</v>
      </c>
      <c r="M64" s="4"/>
      <c r="N64" s="4"/>
      <c r="O64" s="4"/>
    </row>
    <row r="65" spans="1:15" ht="12" customHeight="1">
      <c r="A65" s="268">
        <v>8.5</v>
      </c>
      <c r="B65" s="268">
        <f t="shared" si="14"/>
        <v>16.5</v>
      </c>
      <c r="C65" s="268">
        <f t="shared" si="17"/>
        <v>172.5</v>
      </c>
      <c r="D65" s="228" t="s">
        <v>569</v>
      </c>
      <c r="E65" s="227" t="s">
        <v>101</v>
      </c>
      <c r="F65" s="271"/>
      <c r="G65" s="272">
        <f t="shared" si="9"/>
        <v>0.6393229166666666</v>
      </c>
      <c r="H65" s="272">
        <f t="shared" si="10"/>
        <v>0.648611111111111</v>
      </c>
      <c r="I65" s="272">
        <f t="shared" si="11"/>
        <v>0.6592261904761905</v>
      </c>
      <c r="J65" s="272">
        <f t="shared" si="12"/>
        <v>0.671474358974359</v>
      </c>
      <c r="K65" s="272">
        <f t="shared" si="13"/>
        <v>0.6857638888888888</v>
      </c>
      <c r="L65" s="32">
        <f t="shared" si="16"/>
        <v>53.5</v>
      </c>
      <c r="M65" s="4"/>
      <c r="N65" s="4"/>
      <c r="O65" s="4"/>
    </row>
    <row r="66" spans="1:15" ht="12" customHeight="1">
      <c r="A66" s="268">
        <v>4</v>
      </c>
      <c r="B66" s="268">
        <f t="shared" si="14"/>
        <v>12.5</v>
      </c>
      <c r="C66" s="268">
        <f t="shared" si="17"/>
        <v>176.5</v>
      </c>
      <c r="D66" s="228" t="s">
        <v>570</v>
      </c>
      <c r="E66" s="248" t="s">
        <v>101</v>
      </c>
      <c r="F66" s="271"/>
      <c r="G66" s="272">
        <f t="shared" si="9"/>
        <v>0.6497395833333333</v>
      </c>
      <c r="H66" s="272">
        <f t="shared" si="10"/>
        <v>0.6597222222222222</v>
      </c>
      <c r="I66" s="272">
        <f t="shared" si="11"/>
        <v>0.6711309523809523</v>
      </c>
      <c r="J66" s="272">
        <f t="shared" si="12"/>
        <v>0.6842948717948718</v>
      </c>
      <c r="K66" s="272">
        <f t="shared" si="13"/>
        <v>0.6996527777777778</v>
      </c>
      <c r="L66" s="32">
        <f t="shared" si="16"/>
        <v>57.5</v>
      </c>
      <c r="M66" s="4"/>
      <c r="N66" s="4"/>
      <c r="O66" s="4"/>
    </row>
    <row r="67" spans="1:15" ht="12" customHeight="1">
      <c r="A67" s="268">
        <v>4.5</v>
      </c>
      <c r="B67" s="268">
        <f t="shared" si="14"/>
        <v>8</v>
      </c>
      <c r="C67" s="268">
        <f t="shared" si="17"/>
        <v>181</v>
      </c>
      <c r="D67" s="228" t="s">
        <v>571</v>
      </c>
      <c r="E67" s="248" t="s">
        <v>49</v>
      </c>
      <c r="F67" s="271"/>
      <c r="G67" s="272">
        <f t="shared" si="9"/>
        <v>0.6614583333333333</v>
      </c>
      <c r="H67" s="272">
        <f t="shared" si="10"/>
        <v>0.6722222222222222</v>
      </c>
      <c r="I67" s="272">
        <f t="shared" si="11"/>
        <v>0.6845238095238095</v>
      </c>
      <c r="J67" s="272">
        <f t="shared" si="12"/>
        <v>0.6987179487179487</v>
      </c>
      <c r="K67" s="272">
        <f t="shared" si="13"/>
        <v>0.7152777777777778</v>
      </c>
      <c r="L67" s="32">
        <f t="shared" si="16"/>
        <v>62</v>
      </c>
      <c r="M67" s="4"/>
      <c r="N67" s="4"/>
      <c r="O67" s="4"/>
    </row>
    <row r="68" spans="1:15" ht="12" customHeight="1">
      <c r="A68" s="268">
        <v>4</v>
      </c>
      <c r="B68" s="268">
        <f t="shared" si="14"/>
        <v>4</v>
      </c>
      <c r="C68" s="268">
        <f t="shared" si="17"/>
        <v>185</v>
      </c>
      <c r="D68" s="228" t="s">
        <v>572</v>
      </c>
      <c r="E68" s="248" t="s">
        <v>49</v>
      </c>
      <c r="F68" s="271"/>
      <c r="G68" s="272">
        <f t="shared" si="9"/>
        <v>0.671875</v>
      </c>
      <c r="H68" s="272">
        <f t="shared" si="10"/>
        <v>0.6833333333333333</v>
      </c>
      <c r="I68" s="272">
        <f t="shared" si="11"/>
        <v>0.6964285714285714</v>
      </c>
      <c r="J68" s="272">
        <f t="shared" si="12"/>
        <v>0.7115384615384616</v>
      </c>
      <c r="K68" s="272">
        <f t="shared" si="13"/>
        <v>0.7291666666666666</v>
      </c>
      <c r="L68" s="32">
        <f t="shared" si="16"/>
        <v>66</v>
      </c>
      <c r="M68" s="4"/>
      <c r="N68" s="4"/>
      <c r="O68" s="4"/>
    </row>
    <row r="69" spans="1:15" ht="12" customHeight="1" hidden="1">
      <c r="A69" s="268"/>
      <c r="B69" s="268">
        <f t="shared" si="14"/>
        <v>4</v>
      </c>
      <c r="C69" s="268">
        <f t="shared" si="17"/>
        <v>185</v>
      </c>
      <c r="D69" s="228"/>
      <c r="E69" s="248"/>
      <c r="F69" s="271"/>
      <c r="G69" s="272">
        <f t="shared" si="9"/>
        <v>0.671875</v>
      </c>
      <c r="H69" s="272">
        <f t="shared" si="10"/>
        <v>0.6833333333333333</v>
      </c>
      <c r="I69" s="272">
        <f t="shared" si="11"/>
        <v>0.6964285714285714</v>
      </c>
      <c r="J69" s="272">
        <f t="shared" si="12"/>
        <v>0.7115384615384616</v>
      </c>
      <c r="K69" s="272">
        <f t="shared" si="13"/>
        <v>0.7291666666666666</v>
      </c>
      <c r="L69" s="32">
        <f t="shared" si="16"/>
        <v>66</v>
      </c>
      <c r="M69" s="4"/>
      <c r="N69" s="4"/>
      <c r="O69" s="4"/>
    </row>
    <row r="70" spans="1:15" ht="12" customHeight="1" hidden="1">
      <c r="A70" s="268"/>
      <c r="B70" s="268">
        <f t="shared" si="14"/>
        <v>4</v>
      </c>
      <c r="C70" s="268">
        <f t="shared" si="17"/>
        <v>185</v>
      </c>
      <c r="D70" s="228"/>
      <c r="E70" s="248"/>
      <c r="F70" s="271"/>
      <c r="G70" s="272">
        <f t="shared" si="9"/>
        <v>0.671875</v>
      </c>
      <c r="H70" s="272">
        <f t="shared" si="10"/>
        <v>0.6833333333333333</v>
      </c>
      <c r="I70" s="272">
        <f t="shared" si="11"/>
        <v>0.6964285714285714</v>
      </c>
      <c r="J70" s="272">
        <f t="shared" si="12"/>
        <v>0.7115384615384616</v>
      </c>
      <c r="K70" s="272">
        <f t="shared" si="13"/>
        <v>0.7291666666666666</v>
      </c>
      <c r="L70" s="32">
        <f t="shared" si="16"/>
        <v>66</v>
      </c>
      <c r="M70" s="4"/>
      <c r="N70" s="4"/>
      <c r="O70" s="4"/>
    </row>
    <row r="71" spans="1:13" ht="12" customHeight="1" hidden="1">
      <c r="A71" s="268"/>
      <c r="B71" s="268">
        <f t="shared" si="14"/>
        <v>4</v>
      </c>
      <c r="C71" s="268">
        <f t="shared" si="17"/>
        <v>185</v>
      </c>
      <c r="D71" s="228"/>
      <c r="E71" s="248"/>
      <c r="F71" s="271"/>
      <c r="G71" s="272">
        <f t="shared" si="9"/>
        <v>0.671875</v>
      </c>
      <c r="H71" s="272">
        <f t="shared" si="10"/>
        <v>0.6833333333333333</v>
      </c>
      <c r="I71" s="272">
        <f t="shared" si="11"/>
        <v>0.6964285714285714</v>
      </c>
      <c r="J71" s="272">
        <f t="shared" si="12"/>
        <v>0.7115384615384616</v>
      </c>
      <c r="K71" s="272">
        <f t="shared" si="13"/>
        <v>0.7291666666666666</v>
      </c>
      <c r="L71" s="32">
        <f t="shared" si="16"/>
        <v>66</v>
      </c>
      <c r="M71" s="4"/>
    </row>
    <row r="72" spans="1:13" ht="12" customHeight="1" hidden="1">
      <c r="A72" s="268"/>
      <c r="B72" s="268">
        <f t="shared" si="14"/>
        <v>4</v>
      </c>
      <c r="C72" s="268">
        <f t="shared" si="17"/>
        <v>185</v>
      </c>
      <c r="D72" s="228"/>
      <c r="E72" s="248"/>
      <c r="F72" s="271"/>
      <c r="G72" s="272">
        <f t="shared" si="9"/>
        <v>0.671875</v>
      </c>
      <c r="H72" s="272">
        <f t="shared" si="10"/>
        <v>0.6833333333333333</v>
      </c>
      <c r="I72" s="272">
        <f t="shared" si="11"/>
        <v>0.6964285714285714</v>
      </c>
      <c r="J72" s="272">
        <f t="shared" si="12"/>
        <v>0.7115384615384616</v>
      </c>
      <c r="K72" s="272">
        <f t="shared" si="13"/>
        <v>0.7291666666666666</v>
      </c>
      <c r="L72" s="32">
        <f t="shared" si="16"/>
        <v>66</v>
      </c>
      <c r="M72" s="4"/>
    </row>
    <row r="73" spans="1:13" ht="12" customHeight="1" hidden="1">
      <c r="A73" s="268"/>
      <c r="B73" s="268">
        <f t="shared" si="14"/>
        <v>4</v>
      </c>
      <c r="C73" s="268">
        <f t="shared" si="17"/>
        <v>185</v>
      </c>
      <c r="D73" s="228"/>
      <c r="E73" s="248"/>
      <c r="F73" s="271"/>
      <c r="G73" s="272">
        <f t="shared" si="9"/>
        <v>0.671875</v>
      </c>
      <c r="H73" s="272">
        <f t="shared" si="10"/>
        <v>0.6833333333333333</v>
      </c>
      <c r="I73" s="272">
        <f t="shared" si="11"/>
        <v>0.6964285714285714</v>
      </c>
      <c r="J73" s="272">
        <f t="shared" si="12"/>
        <v>0.7115384615384616</v>
      </c>
      <c r="K73" s="272">
        <f t="shared" si="13"/>
        <v>0.7291666666666666</v>
      </c>
      <c r="L73" s="32">
        <f t="shared" si="16"/>
        <v>66</v>
      </c>
      <c r="M73" s="4"/>
    </row>
    <row r="74" spans="1:13" ht="12" customHeight="1" hidden="1">
      <c r="A74" s="268"/>
      <c r="B74" s="268">
        <f t="shared" si="14"/>
        <v>4</v>
      </c>
      <c r="C74" s="268">
        <f t="shared" si="17"/>
        <v>185</v>
      </c>
      <c r="D74" s="228"/>
      <c r="E74" s="248"/>
      <c r="F74" s="271"/>
      <c r="G74" s="272">
        <f t="shared" si="9"/>
        <v>0.671875</v>
      </c>
      <c r="H74" s="272">
        <f t="shared" si="10"/>
        <v>0.6833333333333333</v>
      </c>
      <c r="I74" s="272">
        <f t="shared" si="11"/>
        <v>0.6964285714285714</v>
      </c>
      <c r="J74" s="272">
        <f t="shared" si="12"/>
        <v>0.7115384615384616</v>
      </c>
      <c r="K74" s="272">
        <f t="shared" si="13"/>
        <v>0.7291666666666666</v>
      </c>
      <c r="L74" s="32">
        <f t="shared" si="16"/>
        <v>66</v>
      </c>
      <c r="M74" s="4"/>
    </row>
    <row r="75" spans="1:13" ht="12" customHeight="1" hidden="1">
      <c r="A75" s="268"/>
      <c r="B75" s="268">
        <f t="shared" si="14"/>
        <v>4</v>
      </c>
      <c r="C75" s="268">
        <f t="shared" si="17"/>
        <v>185</v>
      </c>
      <c r="D75" s="228"/>
      <c r="E75" s="248"/>
      <c r="F75" s="271"/>
      <c r="G75" s="272">
        <f t="shared" si="9"/>
        <v>0.671875</v>
      </c>
      <c r="H75" s="272">
        <f t="shared" si="10"/>
        <v>0.6833333333333333</v>
      </c>
      <c r="I75" s="272">
        <f t="shared" si="11"/>
        <v>0.6964285714285714</v>
      </c>
      <c r="J75" s="272">
        <f t="shared" si="12"/>
        <v>0.7115384615384616</v>
      </c>
      <c r="K75" s="272">
        <f t="shared" si="13"/>
        <v>0.7291666666666666</v>
      </c>
      <c r="L75" s="32">
        <f t="shared" si="16"/>
        <v>66</v>
      </c>
      <c r="M75" s="4"/>
    </row>
    <row r="76" spans="1:13" ht="12" customHeight="1" hidden="1">
      <c r="A76" s="268"/>
      <c r="B76" s="268">
        <f t="shared" si="14"/>
        <v>4</v>
      </c>
      <c r="C76" s="268">
        <f t="shared" si="17"/>
        <v>185</v>
      </c>
      <c r="D76" s="228"/>
      <c r="E76" s="248"/>
      <c r="F76" s="271"/>
      <c r="G76" s="272">
        <f t="shared" si="9"/>
        <v>0.671875</v>
      </c>
      <c r="H76" s="272">
        <f t="shared" si="10"/>
        <v>0.6833333333333333</v>
      </c>
      <c r="I76" s="272">
        <f t="shared" si="11"/>
        <v>0.6964285714285714</v>
      </c>
      <c r="J76" s="272">
        <f t="shared" si="12"/>
        <v>0.7115384615384616</v>
      </c>
      <c r="K76" s="272">
        <f t="shared" si="13"/>
        <v>0.7291666666666666</v>
      </c>
      <c r="L76" s="32">
        <f t="shared" si="16"/>
        <v>66</v>
      </c>
      <c r="M76" s="4"/>
    </row>
    <row r="77" spans="1:12" ht="12" customHeight="1" hidden="1">
      <c r="A77" s="268"/>
      <c r="B77" s="268">
        <f t="shared" si="14"/>
        <v>4</v>
      </c>
      <c r="C77" s="268">
        <f t="shared" si="17"/>
        <v>185</v>
      </c>
      <c r="D77" s="228"/>
      <c r="E77" s="248"/>
      <c r="F77" s="271"/>
      <c r="G77" s="272">
        <f t="shared" si="9"/>
        <v>0.671875</v>
      </c>
      <c r="H77" s="272">
        <f t="shared" si="10"/>
        <v>0.6833333333333333</v>
      </c>
      <c r="I77" s="272">
        <f t="shared" si="11"/>
        <v>0.6964285714285714</v>
      </c>
      <c r="J77" s="272">
        <f t="shared" si="12"/>
        <v>0.7115384615384616</v>
      </c>
      <c r="K77" s="272">
        <f t="shared" si="13"/>
        <v>0.7291666666666666</v>
      </c>
      <c r="L77" s="32">
        <f t="shared" si="16"/>
        <v>66</v>
      </c>
    </row>
    <row r="78" spans="1:12" ht="12" customHeight="1" hidden="1">
      <c r="A78" s="268"/>
      <c r="B78" s="268">
        <f t="shared" si="14"/>
        <v>4</v>
      </c>
      <c r="C78" s="268">
        <f t="shared" si="17"/>
        <v>185</v>
      </c>
      <c r="D78" s="228"/>
      <c r="E78" s="248"/>
      <c r="F78" s="271"/>
      <c r="G78" s="272">
        <f t="shared" si="9"/>
        <v>0.671875</v>
      </c>
      <c r="H78" s="272">
        <f t="shared" si="10"/>
        <v>0.6833333333333333</v>
      </c>
      <c r="I78" s="272">
        <f t="shared" si="11"/>
        <v>0.6964285714285714</v>
      </c>
      <c r="J78" s="272">
        <f t="shared" si="12"/>
        <v>0.7115384615384616</v>
      </c>
      <c r="K78" s="272">
        <f t="shared" si="13"/>
        <v>0.7291666666666666</v>
      </c>
      <c r="L78" s="32">
        <f t="shared" si="16"/>
        <v>66</v>
      </c>
    </row>
    <row r="79" spans="1:12" ht="12" customHeight="1" hidden="1">
      <c r="A79" s="268"/>
      <c r="B79" s="268">
        <f t="shared" si="14"/>
        <v>4</v>
      </c>
      <c r="C79" s="268">
        <f t="shared" si="17"/>
        <v>185</v>
      </c>
      <c r="D79" s="228"/>
      <c r="E79" s="248"/>
      <c r="F79" s="271"/>
      <c r="G79" s="272">
        <f t="shared" si="9"/>
        <v>0.671875</v>
      </c>
      <c r="H79" s="272">
        <f t="shared" si="10"/>
        <v>0.6833333333333333</v>
      </c>
      <c r="I79" s="272">
        <f t="shared" si="11"/>
        <v>0.6964285714285714</v>
      </c>
      <c r="J79" s="272">
        <f t="shared" si="12"/>
        <v>0.7115384615384616</v>
      </c>
      <c r="K79" s="272">
        <f t="shared" si="13"/>
        <v>0.7291666666666666</v>
      </c>
      <c r="L79" s="32">
        <f t="shared" si="16"/>
        <v>66</v>
      </c>
    </row>
    <row r="80" spans="1:13" ht="12" customHeight="1">
      <c r="A80" s="268">
        <v>4</v>
      </c>
      <c r="B80" s="268">
        <f>B79-A80</f>
        <v>0</v>
      </c>
      <c r="C80" s="268">
        <f>C79+A80</f>
        <v>189</v>
      </c>
      <c r="D80" s="277" t="s">
        <v>756</v>
      </c>
      <c r="E80" s="248"/>
      <c r="F80" s="271"/>
      <c r="G80" s="272">
        <f t="shared" si="9"/>
        <v>0.6822916666666666</v>
      </c>
      <c r="H80" s="272">
        <f t="shared" si="10"/>
        <v>0.6944444444444444</v>
      </c>
      <c r="I80" s="272">
        <f t="shared" si="11"/>
        <v>0.7083333333333333</v>
      </c>
      <c r="J80" s="272">
        <f t="shared" si="12"/>
        <v>0.7243589743589743</v>
      </c>
      <c r="K80" s="272">
        <f t="shared" si="13"/>
        <v>0.7430555555555556</v>
      </c>
      <c r="L80" s="32">
        <f t="shared" si="16"/>
        <v>70</v>
      </c>
      <c r="M80" s="3" t="s">
        <v>48</v>
      </c>
    </row>
    <row r="81" ht="12.75" customHeight="1">
      <c r="E81" s="10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orientation="portrait" paperSize="9" scale="75" r:id="rId2"/>
  <headerFooter alignWithMargins="0">
    <oddFooter>&amp;L&amp;F   &amp;D  &amp;T&amp;R&amp;8Les communes en lettres majuscules sont des
 chefs-lieux de cantons, sous-préfectures ou préfectures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22">
      <selection activeCell="I89" sqref="I89"/>
    </sheetView>
  </sheetViews>
  <sheetFormatPr defaultColWidth="8.57421875" defaultRowHeight="12.75" customHeight="1"/>
  <cols>
    <col min="1" max="1" width="6.7109375" style="122" customWidth="1"/>
    <col min="2" max="3" width="8.7109375" style="123" customWidth="1"/>
    <col min="4" max="4" width="31.7109375" style="100" customWidth="1"/>
    <col min="5" max="10" width="7.7109375" style="123" customWidth="1"/>
    <col min="11" max="11" width="7.7109375" style="134" customWidth="1"/>
    <col min="12" max="14" width="8.57421875" style="100" customWidth="1"/>
    <col min="15" max="19" width="9.421875" style="100" customWidth="1"/>
    <col min="20" max="16384" width="8.57421875" style="100" customWidth="1"/>
  </cols>
  <sheetData>
    <row r="1" spans="1:19" ht="12.75" customHeight="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09" t="s">
        <v>1</v>
      </c>
      <c r="M1" s="309"/>
      <c r="N1" s="97">
        <v>0.041666666666666664</v>
      </c>
      <c r="O1" s="98">
        <v>16</v>
      </c>
      <c r="P1" s="98">
        <v>15</v>
      </c>
      <c r="Q1" s="98">
        <v>14</v>
      </c>
      <c r="R1" s="98">
        <v>13</v>
      </c>
      <c r="S1" s="99">
        <v>12</v>
      </c>
    </row>
    <row r="2" spans="1:19" ht="12.75" customHeight="1">
      <c r="A2" s="309" t="s">
        <v>122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89"/>
      <c r="M2" s="95"/>
      <c r="N2" s="89"/>
      <c r="O2" s="89"/>
      <c r="P2" s="94"/>
      <c r="Q2" s="94"/>
      <c r="R2" s="94"/>
      <c r="S2" s="101"/>
    </row>
    <row r="3" spans="1:19" ht="12.75" customHeight="1">
      <c r="A3" s="315" t="s">
        <v>573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102" t="s">
        <v>2</v>
      </c>
      <c r="M3" s="95">
        <v>1</v>
      </c>
      <c r="N3" s="89" t="s">
        <v>3</v>
      </c>
      <c r="O3" s="103">
        <f>($N$1/O1)</f>
        <v>0.0026041666666666665</v>
      </c>
      <c r="P3" s="103">
        <f>($N$1/P1)</f>
        <v>0.0027777777777777775</v>
      </c>
      <c r="Q3" s="103">
        <f>($N$1/Q1)</f>
        <v>0.002976190476190476</v>
      </c>
      <c r="R3" s="103">
        <f>($N$1/R1)</f>
        <v>0.003205128205128205</v>
      </c>
      <c r="S3" s="104">
        <f>($N$1/S1)</f>
        <v>0.003472222222222222</v>
      </c>
    </row>
    <row r="4" spans="1:12" ht="12.7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89"/>
    </row>
    <row r="5" spans="1:14" ht="12.75" customHeight="1" thickBot="1">
      <c r="A5" s="105"/>
      <c r="B5" s="95"/>
      <c r="C5" s="166" t="s">
        <v>574</v>
      </c>
      <c r="D5" s="310" t="s">
        <v>752</v>
      </c>
      <c r="E5" s="310"/>
      <c r="F5" s="310"/>
      <c r="G5" s="310"/>
      <c r="H5" s="105">
        <v>190.5</v>
      </c>
      <c r="I5" s="95" t="s">
        <v>5</v>
      </c>
      <c r="J5" s="95"/>
      <c r="K5" s="140"/>
      <c r="L5" s="106">
        <v>0.11458333333333333</v>
      </c>
      <c r="M5" s="106">
        <v>0.11458333333333333</v>
      </c>
      <c r="N5" s="100" t="s">
        <v>6</v>
      </c>
    </row>
    <row r="6" spans="1:14" ht="12.75" customHeight="1" thickBot="1">
      <c r="A6" s="107"/>
      <c r="B6" s="108" t="s">
        <v>5</v>
      </c>
      <c r="C6" s="130"/>
      <c r="D6" s="109" t="s">
        <v>7</v>
      </c>
      <c r="E6" s="110" t="s">
        <v>8</v>
      </c>
      <c r="F6" s="110" t="s">
        <v>9</v>
      </c>
      <c r="G6" s="308" t="s">
        <v>10</v>
      </c>
      <c r="H6" s="308"/>
      <c r="I6" s="308"/>
      <c r="J6" s="308"/>
      <c r="K6" s="308"/>
      <c r="L6" s="106">
        <v>0.4895833333333333</v>
      </c>
      <c r="M6" s="106">
        <v>0.4895833333333333</v>
      </c>
      <c r="N6" s="112" t="s">
        <v>11</v>
      </c>
    </row>
    <row r="7" spans="1:13" ht="12.75" customHeight="1" thickBot="1">
      <c r="A7" s="113" t="s">
        <v>12</v>
      </c>
      <c r="B7" s="114" t="s">
        <v>13</v>
      </c>
      <c r="C7" s="114" t="s">
        <v>14</v>
      </c>
      <c r="D7" s="115"/>
      <c r="E7" s="117" t="s">
        <v>15</v>
      </c>
      <c r="F7" s="116"/>
      <c r="G7" s="116" t="s">
        <v>16</v>
      </c>
      <c r="H7" s="116" t="s">
        <v>17</v>
      </c>
      <c r="I7" s="116" t="s">
        <v>18</v>
      </c>
      <c r="J7" s="116" t="s">
        <v>19</v>
      </c>
      <c r="K7" s="116" t="s">
        <v>20</v>
      </c>
      <c r="L7" s="95"/>
      <c r="M7" s="119"/>
    </row>
    <row r="8" spans="1:13" ht="12" customHeight="1">
      <c r="A8" s="181"/>
      <c r="B8" s="124"/>
      <c r="C8" s="124"/>
      <c r="D8" s="195" t="s">
        <v>534</v>
      </c>
      <c r="E8" s="200"/>
      <c r="F8" s="202"/>
      <c r="G8" s="109"/>
      <c r="H8" s="125"/>
      <c r="I8" s="125"/>
      <c r="J8" s="125"/>
      <c r="K8" s="188"/>
      <c r="L8" s="118"/>
      <c r="M8" s="119"/>
    </row>
    <row r="9" spans="1:15" ht="12" customHeight="1">
      <c r="A9" s="239">
        <v>0</v>
      </c>
      <c r="B9" s="217">
        <f>$H$5</f>
        <v>190.5</v>
      </c>
      <c r="C9" s="217">
        <v>0</v>
      </c>
      <c r="D9" s="259" t="s">
        <v>879</v>
      </c>
      <c r="E9" s="219" t="s">
        <v>878</v>
      </c>
      <c r="F9" s="220"/>
      <c r="G9" s="260">
        <f>$L$5</f>
        <v>0.11458333333333333</v>
      </c>
      <c r="H9" s="260">
        <f>$L$5</f>
        <v>0.11458333333333333</v>
      </c>
      <c r="I9" s="260">
        <f>$L$5</f>
        <v>0.11458333333333333</v>
      </c>
      <c r="J9" s="260">
        <f>$M$5</f>
        <v>0.11458333333333333</v>
      </c>
      <c r="K9" s="260">
        <f>$M$5</f>
        <v>0.11458333333333333</v>
      </c>
      <c r="L9" s="120"/>
      <c r="M9" s="119"/>
      <c r="N9" s="119"/>
      <c r="O9" s="119"/>
    </row>
    <row r="10" spans="1:15" ht="12" customHeight="1">
      <c r="A10" s="239">
        <v>7</v>
      </c>
      <c r="B10" s="217">
        <f>B9-A10</f>
        <v>183.5</v>
      </c>
      <c r="C10" s="217">
        <f>C9+A10</f>
        <v>7</v>
      </c>
      <c r="D10" s="222" t="s">
        <v>576</v>
      </c>
      <c r="E10" s="219" t="s">
        <v>73</v>
      </c>
      <c r="F10" s="220"/>
      <c r="G10" s="223">
        <f>SUM($G$9+$O$3*C10)</f>
        <v>0.1328125</v>
      </c>
      <c r="H10" s="223">
        <f>SUM($H$9+$P$3*C10)</f>
        <v>0.13402777777777777</v>
      </c>
      <c r="I10" s="223">
        <f>SUM($I$9+$Q$3*C10)</f>
        <v>0.13541666666666666</v>
      </c>
      <c r="J10" s="223">
        <f>SUM($J$9+$R$3*C10)</f>
        <v>0.13701923076923075</v>
      </c>
      <c r="K10" s="223">
        <f>SUM($K$9+$S$3*C10)</f>
        <v>0.1388888888888889</v>
      </c>
      <c r="L10" s="120"/>
      <c r="M10" s="119"/>
      <c r="N10" s="119"/>
      <c r="O10" s="119"/>
    </row>
    <row r="11" spans="1:15" ht="12" customHeight="1">
      <c r="A11" s="239">
        <v>9.5</v>
      </c>
      <c r="B11" s="217">
        <f aca="true" t="shared" si="0" ref="B11:B49">B10-A11</f>
        <v>174</v>
      </c>
      <c r="C11" s="217">
        <f aca="true" t="shared" si="1" ref="C11:C49">C10+A11</f>
        <v>16.5</v>
      </c>
      <c r="D11" s="222" t="s">
        <v>577</v>
      </c>
      <c r="E11" s="250" t="s">
        <v>73</v>
      </c>
      <c r="F11" s="220"/>
      <c r="G11" s="223">
        <f aca="true" t="shared" si="2" ref="G11:G49">SUM($G$9+$O$3*C11)</f>
        <v>0.15755208333333331</v>
      </c>
      <c r="H11" s="223">
        <f aca="true" t="shared" si="3" ref="H11:H49">SUM($H$9+$P$3*C11)</f>
        <v>0.16041666666666665</v>
      </c>
      <c r="I11" s="223">
        <f aca="true" t="shared" si="4" ref="I11:I49">SUM($I$9+$Q$3*C11)</f>
        <v>0.1636904761904762</v>
      </c>
      <c r="J11" s="223">
        <f aca="true" t="shared" si="5" ref="J11:J49">SUM($J$9+$R$3*C11)</f>
        <v>0.1674679487179487</v>
      </c>
      <c r="K11" s="223">
        <f aca="true" t="shared" si="6" ref="K11:K49">SUM($K$9+$S$3*C11)</f>
        <v>0.171875</v>
      </c>
      <c r="L11" s="120"/>
      <c r="M11" s="119"/>
      <c r="N11" s="119"/>
      <c r="O11" s="119"/>
    </row>
    <row r="12" spans="1:15" ht="12" customHeight="1">
      <c r="A12" s="217">
        <v>3</v>
      </c>
      <c r="B12" s="217">
        <f t="shared" si="0"/>
        <v>171</v>
      </c>
      <c r="C12" s="217">
        <f t="shared" si="1"/>
        <v>19.5</v>
      </c>
      <c r="D12" s="243" t="s">
        <v>578</v>
      </c>
      <c r="E12" s="251" t="s">
        <v>73</v>
      </c>
      <c r="F12" s="226"/>
      <c r="G12" s="223">
        <f>SUM($G$9+$O$3*C12)</f>
        <v>0.16536458333333331</v>
      </c>
      <c r="H12" s="223">
        <f t="shared" si="3"/>
        <v>0.16874999999999998</v>
      </c>
      <c r="I12" s="223">
        <f t="shared" si="4"/>
        <v>0.17261904761904762</v>
      </c>
      <c r="J12" s="223">
        <f t="shared" si="5"/>
        <v>0.17708333333333331</v>
      </c>
      <c r="K12" s="223">
        <f t="shared" si="6"/>
        <v>0.18229166666666666</v>
      </c>
      <c r="L12" s="120"/>
      <c r="M12" s="119"/>
      <c r="N12" s="119"/>
      <c r="O12" s="119"/>
    </row>
    <row r="13" spans="1:15" ht="12" customHeight="1">
      <c r="A13" s="217">
        <v>4</v>
      </c>
      <c r="B13" s="217">
        <f t="shared" si="0"/>
        <v>167</v>
      </c>
      <c r="C13" s="217">
        <f t="shared" si="1"/>
        <v>23.5</v>
      </c>
      <c r="D13" s="243" t="s">
        <v>579</v>
      </c>
      <c r="E13" s="251" t="s">
        <v>302</v>
      </c>
      <c r="F13" s="226"/>
      <c r="G13" s="223">
        <f t="shared" si="2"/>
        <v>0.17578125</v>
      </c>
      <c r="H13" s="223">
        <f t="shared" si="3"/>
        <v>0.17986111111111108</v>
      </c>
      <c r="I13" s="223">
        <f t="shared" si="4"/>
        <v>0.18452380952380953</v>
      </c>
      <c r="J13" s="223">
        <f t="shared" si="5"/>
        <v>0.18990384615384615</v>
      </c>
      <c r="K13" s="223">
        <f t="shared" si="6"/>
        <v>0.19618055555555555</v>
      </c>
      <c r="L13" s="120"/>
      <c r="M13" s="119"/>
      <c r="N13" s="119"/>
      <c r="O13" s="119"/>
    </row>
    <row r="14" spans="1:15" ht="12" customHeight="1">
      <c r="A14" s="217">
        <v>7.5</v>
      </c>
      <c r="B14" s="217">
        <f t="shared" si="0"/>
        <v>159.5</v>
      </c>
      <c r="C14" s="217">
        <f t="shared" si="1"/>
        <v>31</v>
      </c>
      <c r="D14" s="243" t="s">
        <v>580</v>
      </c>
      <c r="E14" s="251" t="s">
        <v>581</v>
      </c>
      <c r="F14" s="226">
        <v>672</v>
      </c>
      <c r="G14" s="223">
        <f t="shared" si="2"/>
        <v>0.1953125</v>
      </c>
      <c r="H14" s="223">
        <f t="shared" si="3"/>
        <v>0.20069444444444443</v>
      </c>
      <c r="I14" s="223">
        <f t="shared" si="4"/>
        <v>0.20684523809523808</v>
      </c>
      <c r="J14" s="223">
        <f t="shared" si="5"/>
        <v>0.21394230769230768</v>
      </c>
      <c r="K14" s="223">
        <f t="shared" si="6"/>
        <v>0.2222222222222222</v>
      </c>
      <c r="L14" s="120"/>
      <c r="M14" s="119"/>
      <c r="N14" s="119"/>
      <c r="O14" s="119"/>
    </row>
    <row r="15" spans="1:15" ht="12" customHeight="1">
      <c r="A15" s="217">
        <v>5</v>
      </c>
      <c r="B15" s="217">
        <f t="shared" si="0"/>
        <v>154.5</v>
      </c>
      <c r="C15" s="217">
        <f t="shared" si="1"/>
        <v>36</v>
      </c>
      <c r="D15" s="243" t="s">
        <v>582</v>
      </c>
      <c r="E15" s="251" t="s">
        <v>87</v>
      </c>
      <c r="F15" s="226"/>
      <c r="G15" s="223">
        <f t="shared" si="2"/>
        <v>0.20833333333333331</v>
      </c>
      <c r="H15" s="223">
        <f t="shared" si="3"/>
        <v>0.21458333333333332</v>
      </c>
      <c r="I15" s="223">
        <f t="shared" si="4"/>
        <v>0.22172619047619047</v>
      </c>
      <c r="J15" s="223">
        <f t="shared" si="5"/>
        <v>0.2299679487179487</v>
      </c>
      <c r="K15" s="223">
        <f t="shared" si="6"/>
        <v>0.23958333333333331</v>
      </c>
      <c r="L15" s="120"/>
      <c r="M15" s="119"/>
      <c r="N15" s="119"/>
      <c r="O15" s="119"/>
    </row>
    <row r="16" spans="1:15" ht="12" customHeight="1">
      <c r="A16" s="217">
        <v>3</v>
      </c>
      <c r="B16" s="217">
        <f t="shared" si="0"/>
        <v>151.5</v>
      </c>
      <c r="C16" s="217">
        <f t="shared" si="1"/>
        <v>39</v>
      </c>
      <c r="D16" s="243" t="s">
        <v>761</v>
      </c>
      <c r="E16" s="251" t="s">
        <v>583</v>
      </c>
      <c r="F16" s="226"/>
      <c r="G16" s="223">
        <f t="shared" si="2"/>
        <v>0.21614583333333331</v>
      </c>
      <c r="H16" s="223">
        <f t="shared" si="3"/>
        <v>0.22291666666666665</v>
      </c>
      <c r="I16" s="223">
        <f t="shared" si="4"/>
        <v>0.2306547619047619</v>
      </c>
      <c r="J16" s="223">
        <f t="shared" si="5"/>
        <v>0.23958333333333331</v>
      </c>
      <c r="K16" s="223">
        <f t="shared" si="6"/>
        <v>0.25</v>
      </c>
      <c r="L16" s="120"/>
      <c r="M16" s="119"/>
      <c r="N16" s="119"/>
      <c r="O16" s="119"/>
    </row>
    <row r="17" spans="1:15" ht="12" customHeight="1">
      <c r="A17" s="217">
        <v>1.5</v>
      </c>
      <c r="B17" s="217">
        <f t="shared" si="0"/>
        <v>150</v>
      </c>
      <c r="C17" s="217">
        <f t="shared" si="1"/>
        <v>40.5</v>
      </c>
      <c r="D17" s="243" t="s">
        <v>584</v>
      </c>
      <c r="E17" s="251" t="s">
        <v>87</v>
      </c>
      <c r="F17" s="226"/>
      <c r="G17" s="223">
        <f t="shared" si="2"/>
        <v>0.22005208333333331</v>
      </c>
      <c r="H17" s="223">
        <f t="shared" si="3"/>
        <v>0.2270833333333333</v>
      </c>
      <c r="I17" s="223">
        <f t="shared" si="4"/>
        <v>0.23511904761904762</v>
      </c>
      <c r="J17" s="223">
        <f t="shared" si="5"/>
        <v>0.2443910256410256</v>
      </c>
      <c r="K17" s="223">
        <f t="shared" si="6"/>
        <v>0.2552083333333333</v>
      </c>
      <c r="L17" s="120"/>
      <c r="M17" s="119"/>
      <c r="N17" s="119"/>
      <c r="O17" s="119"/>
    </row>
    <row r="18" spans="1:15" ht="12" customHeight="1">
      <c r="A18" s="217">
        <v>6.5</v>
      </c>
      <c r="B18" s="217">
        <f t="shared" si="0"/>
        <v>143.5</v>
      </c>
      <c r="C18" s="217">
        <f t="shared" si="1"/>
        <v>47</v>
      </c>
      <c r="D18" s="243" t="s">
        <v>585</v>
      </c>
      <c r="E18" s="251" t="s">
        <v>586</v>
      </c>
      <c r="F18" s="226"/>
      <c r="G18" s="223">
        <f t="shared" si="2"/>
        <v>0.23697916666666666</v>
      </c>
      <c r="H18" s="223">
        <f t="shared" si="3"/>
        <v>0.24513888888888885</v>
      </c>
      <c r="I18" s="223">
        <f t="shared" si="4"/>
        <v>0.2544642857142857</v>
      </c>
      <c r="J18" s="223">
        <f t="shared" si="5"/>
        <v>0.265224358974359</v>
      </c>
      <c r="K18" s="223">
        <f t="shared" si="6"/>
        <v>0.2777777777777778</v>
      </c>
      <c r="L18" s="120"/>
      <c r="M18" s="119"/>
      <c r="N18" s="119"/>
      <c r="O18" s="119"/>
    </row>
    <row r="19" spans="1:15" ht="12" customHeight="1">
      <c r="A19" s="217">
        <v>1</v>
      </c>
      <c r="B19" s="217">
        <f t="shared" si="0"/>
        <v>142.5</v>
      </c>
      <c r="C19" s="217">
        <f t="shared" si="1"/>
        <v>48</v>
      </c>
      <c r="D19" s="226" t="s">
        <v>880</v>
      </c>
      <c r="E19" s="227" t="s">
        <v>881</v>
      </c>
      <c r="F19" s="226"/>
      <c r="G19" s="223">
        <f t="shared" si="2"/>
        <v>0.23958333333333331</v>
      </c>
      <c r="H19" s="223">
        <f t="shared" si="3"/>
        <v>0.24791666666666662</v>
      </c>
      <c r="I19" s="223">
        <f t="shared" si="4"/>
        <v>0.25744047619047616</v>
      </c>
      <c r="J19" s="223">
        <f t="shared" si="5"/>
        <v>0.26842948717948717</v>
      </c>
      <c r="K19" s="223">
        <f t="shared" si="6"/>
        <v>0.28125</v>
      </c>
      <c r="L19" s="120"/>
      <c r="M19" s="119"/>
      <c r="N19" s="119"/>
      <c r="O19" s="119"/>
    </row>
    <row r="20" spans="1:15" ht="12" customHeight="1">
      <c r="A20" s="211">
        <v>9.5</v>
      </c>
      <c r="B20" s="211">
        <f t="shared" si="0"/>
        <v>133</v>
      </c>
      <c r="C20" s="211">
        <f t="shared" si="1"/>
        <v>57.5</v>
      </c>
      <c r="D20" s="261" t="s">
        <v>587</v>
      </c>
      <c r="E20" s="253" t="s">
        <v>98</v>
      </c>
      <c r="F20" s="214"/>
      <c r="G20" s="246">
        <f t="shared" si="2"/>
        <v>0.26432291666666663</v>
      </c>
      <c r="H20" s="246">
        <f t="shared" si="3"/>
        <v>0.2743055555555555</v>
      </c>
      <c r="I20" s="246">
        <f t="shared" si="4"/>
        <v>0.2857142857142857</v>
      </c>
      <c r="J20" s="246">
        <f t="shared" si="5"/>
        <v>0.2988782051282051</v>
      </c>
      <c r="K20" s="246">
        <f t="shared" si="6"/>
        <v>0.3142361111111111</v>
      </c>
      <c r="L20" s="120"/>
      <c r="M20" s="119"/>
      <c r="N20" s="119"/>
      <c r="O20" s="119"/>
    </row>
    <row r="21" spans="1:15" ht="12" customHeight="1">
      <c r="A21" s="217">
        <v>10</v>
      </c>
      <c r="B21" s="217">
        <f t="shared" si="0"/>
        <v>123</v>
      </c>
      <c r="C21" s="217">
        <f t="shared" si="1"/>
        <v>67.5</v>
      </c>
      <c r="D21" s="225" t="s">
        <v>588</v>
      </c>
      <c r="E21" s="251" t="s">
        <v>98</v>
      </c>
      <c r="F21" s="226"/>
      <c r="G21" s="223">
        <f t="shared" si="2"/>
        <v>0.2903645833333333</v>
      </c>
      <c r="H21" s="223">
        <f t="shared" si="3"/>
        <v>0.3020833333333333</v>
      </c>
      <c r="I21" s="223">
        <f t="shared" si="4"/>
        <v>0.31547619047619047</v>
      </c>
      <c r="J21" s="223">
        <f t="shared" si="5"/>
        <v>0.33092948717948717</v>
      </c>
      <c r="K21" s="223">
        <f t="shared" si="6"/>
        <v>0.3489583333333333</v>
      </c>
      <c r="L21" s="120"/>
      <c r="M21" s="119"/>
      <c r="N21" s="119"/>
      <c r="O21" s="119"/>
    </row>
    <row r="22" spans="1:15" ht="12" customHeight="1">
      <c r="A22" s="217">
        <v>2</v>
      </c>
      <c r="B22" s="217">
        <f t="shared" si="0"/>
        <v>121</v>
      </c>
      <c r="C22" s="217">
        <f t="shared" si="1"/>
        <v>69.5</v>
      </c>
      <c r="D22" s="243" t="s">
        <v>589</v>
      </c>
      <c r="E22" s="251" t="s">
        <v>98</v>
      </c>
      <c r="F22" s="226"/>
      <c r="G22" s="223">
        <f t="shared" si="2"/>
        <v>0.29557291666666663</v>
      </c>
      <c r="H22" s="223">
        <f t="shared" si="3"/>
        <v>0.30763888888888885</v>
      </c>
      <c r="I22" s="223">
        <f t="shared" si="4"/>
        <v>0.3214285714285714</v>
      </c>
      <c r="J22" s="223">
        <f t="shared" si="5"/>
        <v>0.33733974358974356</v>
      </c>
      <c r="K22" s="223">
        <f t="shared" si="6"/>
        <v>0.35590277777777773</v>
      </c>
      <c r="L22" s="120"/>
      <c r="M22" s="119"/>
      <c r="N22" s="119"/>
      <c r="O22" s="119"/>
    </row>
    <row r="23" spans="1:15" ht="12" customHeight="1">
      <c r="A23" s="217">
        <v>8</v>
      </c>
      <c r="B23" s="217">
        <f t="shared" si="0"/>
        <v>113</v>
      </c>
      <c r="C23" s="217">
        <f t="shared" si="1"/>
        <v>77.5</v>
      </c>
      <c r="D23" s="243" t="s">
        <v>590</v>
      </c>
      <c r="E23" s="251" t="s">
        <v>98</v>
      </c>
      <c r="F23" s="226"/>
      <c r="G23" s="223">
        <f t="shared" si="2"/>
        <v>0.31640625</v>
      </c>
      <c r="H23" s="223">
        <f t="shared" si="3"/>
        <v>0.3298611111111111</v>
      </c>
      <c r="I23" s="223">
        <f t="shared" si="4"/>
        <v>0.34523809523809523</v>
      </c>
      <c r="J23" s="223">
        <f t="shared" si="5"/>
        <v>0.3629807692307692</v>
      </c>
      <c r="K23" s="223">
        <f t="shared" si="6"/>
        <v>0.3836805555555555</v>
      </c>
      <c r="L23" s="120"/>
      <c r="M23" s="119"/>
      <c r="N23" s="119"/>
      <c r="O23" s="119"/>
    </row>
    <row r="24" spans="1:15" ht="12" customHeight="1">
      <c r="A24" s="217">
        <v>3</v>
      </c>
      <c r="B24" s="217">
        <f t="shared" si="0"/>
        <v>110</v>
      </c>
      <c r="C24" s="217">
        <f t="shared" si="1"/>
        <v>80.5</v>
      </c>
      <c r="D24" s="243" t="s">
        <v>591</v>
      </c>
      <c r="E24" s="251" t="s">
        <v>98</v>
      </c>
      <c r="F24" s="226"/>
      <c r="G24" s="223">
        <f t="shared" si="2"/>
        <v>0.32421875</v>
      </c>
      <c r="H24" s="223">
        <f t="shared" si="3"/>
        <v>0.3381944444444444</v>
      </c>
      <c r="I24" s="223">
        <f t="shared" si="4"/>
        <v>0.35416666666666663</v>
      </c>
      <c r="J24" s="223">
        <f t="shared" si="5"/>
        <v>0.3725961538461538</v>
      </c>
      <c r="K24" s="223">
        <f t="shared" si="6"/>
        <v>0.3940972222222222</v>
      </c>
      <c r="L24" s="120"/>
      <c r="M24" s="119"/>
      <c r="N24" s="119"/>
      <c r="O24" s="119"/>
    </row>
    <row r="25" spans="1:15" ht="12" customHeight="1">
      <c r="A25" s="217">
        <v>7</v>
      </c>
      <c r="B25" s="217">
        <f t="shared" si="0"/>
        <v>103</v>
      </c>
      <c r="C25" s="217">
        <f t="shared" si="1"/>
        <v>87.5</v>
      </c>
      <c r="D25" s="243" t="s">
        <v>592</v>
      </c>
      <c r="E25" s="251" t="s">
        <v>593</v>
      </c>
      <c r="F25" s="226"/>
      <c r="G25" s="223">
        <f t="shared" si="2"/>
        <v>0.34244791666666663</v>
      </c>
      <c r="H25" s="223">
        <f t="shared" si="3"/>
        <v>0.35763888888888884</v>
      </c>
      <c r="I25" s="223">
        <f t="shared" si="4"/>
        <v>0.37499999999999994</v>
      </c>
      <c r="J25" s="223">
        <f t="shared" si="5"/>
        <v>0.39503205128205127</v>
      </c>
      <c r="K25" s="223">
        <f t="shared" si="6"/>
        <v>0.41840277777777773</v>
      </c>
      <c r="L25" s="120"/>
      <c r="M25" s="119"/>
      <c r="N25" s="119"/>
      <c r="O25" s="119"/>
    </row>
    <row r="26" spans="1:15" ht="12" customHeight="1">
      <c r="A26" s="217">
        <v>6.5</v>
      </c>
      <c r="B26" s="217">
        <f t="shared" si="0"/>
        <v>96.5</v>
      </c>
      <c r="C26" s="217">
        <f t="shared" si="1"/>
        <v>94</v>
      </c>
      <c r="D26" s="243" t="s">
        <v>594</v>
      </c>
      <c r="E26" s="251" t="s">
        <v>593</v>
      </c>
      <c r="F26" s="226"/>
      <c r="G26" s="223">
        <f t="shared" si="2"/>
        <v>0.359375</v>
      </c>
      <c r="H26" s="223">
        <f t="shared" si="3"/>
        <v>0.3756944444444444</v>
      </c>
      <c r="I26" s="223">
        <f t="shared" si="4"/>
        <v>0.3943452380952381</v>
      </c>
      <c r="J26" s="223">
        <f t="shared" si="5"/>
        <v>0.4158653846153846</v>
      </c>
      <c r="K26" s="223">
        <f t="shared" si="6"/>
        <v>0.4409722222222222</v>
      </c>
      <c r="L26" s="120"/>
      <c r="M26" s="119"/>
      <c r="N26" s="119"/>
      <c r="O26" s="119"/>
    </row>
    <row r="27" spans="1:15" ht="12" customHeight="1">
      <c r="A27" s="217">
        <v>3</v>
      </c>
      <c r="B27" s="217">
        <f t="shared" si="0"/>
        <v>93.5</v>
      </c>
      <c r="C27" s="217">
        <f t="shared" si="1"/>
        <v>97</v>
      </c>
      <c r="D27" s="243" t="s">
        <v>595</v>
      </c>
      <c r="E27" s="251" t="s">
        <v>98</v>
      </c>
      <c r="F27" s="226"/>
      <c r="G27" s="223">
        <f t="shared" si="2"/>
        <v>0.36718749999999994</v>
      </c>
      <c r="H27" s="223">
        <f t="shared" si="3"/>
        <v>0.38402777777777775</v>
      </c>
      <c r="I27" s="223">
        <f t="shared" si="4"/>
        <v>0.4032738095238095</v>
      </c>
      <c r="J27" s="223">
        <f t="shared" si="5"/>
        <v>0.4254807692307692</v>
      </c>
      <c r="K27" s="223">
        <f t="shared" si="6"/>
        <v>0.45138888888888884</v>
      </c>
      <c r="L27" s="120"/>
      <c r="M27" s="119"/>
      <c r="N27" s="119"/>
      <c r="O27" s="119"/>
    </row>
    <row r="28" spans="1:15" ht="12" customHeight="1">
      <c r="A28" s="217">
        <v>5.5</v>
      </c>
      <c r="B28" s="217">
        <f t="shared" si="0"/>
        <v>88</v>
      </c>
      <c r="C28" s="217">
        <f t="shared" si="1"/>
        <v>102.5</v>
      </c>
      <c r="D28" s="243" t="s">
        <v>596</v>
      </c>
      <c r="E28" s="251" t="s">
        <v>98</v>
      </c>
      <c r="F28" s="226"/>
      <c r="G28" s="223">
        <f t="shared" si="2"/>
        <v>0.38151041666666663</v>
      </c>
      <c r="H28" s="223">
        <f t="shared" si="3"/>
        <v>0.3993055555555555</v>
      </c>
      <c r="I28" s="223">
        <f t="shared" si="4"/>
        <v>0.4196428571428571</v>
      </c>
      <c r="J28" s="223">
        <f t="shared" si="5"/>
        <v>0.44310897435897434</v>
      </c>
      <c r="K28" s="223">
        <f t="shared" si="6"/>
        <v>0.47048611111111105</v>
      </c>
      <c r="L28" s="120"/>
      <c r="M28" s="119"/>
      <c r="N28" s="119"/>
      <c r="O28" s="119"/>
    </row>
    <row r="29" spans="1:15" ht="12" customHeight="1">
      <c r="A29" s="217">
        <v>7</v>
      </c>
      <c r="B29" s="217">
        <f t="shared" si="0"/>
        <v>81</v>
      </c>
      <c r="C29" s="217">
        <f t="shared" si="1"/>
        <v>109.5</v>
      </c>
      <c r="D29" s="243" t="s">
        <v>597</v>
      </c>
      <c r="E29" s="227" t="s">
        <v>98</v>
      </c>
      <c r="F29" s="226"/>
      <c r="G29" s="223">
        <f t="shared" si="2"/>
        <v>0.3997395833333333</v>
      </c>
      <c r="H29" s="223">
        <f t="shared" si="3"/>
        <v>0.41874999999999996</v>
      </c>
      <c r="I29" s="223">
        <f t="shared" si="4"/>
        <v>0.44047619047619047</v>
      </c>
      <c r="J29" s="223">
        <f t="shared" si="5"/>
        <v>0.46554487179487175</v>
      </c>
      <c r="K29" s="223">
        <f t="shared" si="6"/>
        <v>0.49479166666666663</v>
      </c>
      <c r="L29" s="120"/>
      <c r="M29" s="119"/>
      <c r="N29" s="119"/>
      <c r="O29" s="119"/>
    </row>
    <row r="30" spans="1:15" ht="12" customHeight="1" hidden="1">
      <c r="A30" s="217"/>
      <c r="B30" s="217">
        <f t="shared" si="0"/>
        <v>81</v>
      </c>
      <c r="C30" s="217">
        <f t="shared" si="1"/>
        <v>109.5</v>
      </c>
      <c r="D30" s="243"/>
      <c r="E30" s="251"/>
      <c r="F30" s="226"/>
      <c r="G30" s="223">
        <f t="shared" si="2"/>
        <v>0.3997395833333333</v>
      </c>
      <c r="H30" s="223">
        <f t="shared" si="3"/>
        <v>0.41874999999999996</v>
      </c>
      <c r="I30" s="223">
        <f t="shared" si="4"/>
        <v>0.44047619047619047</v>
      </c>
      <c r="J30" s="223">
        <f t="shared" si="5"/>
        <v>0.46554487179487175</v>
      </c>
      <c r="K30" s="223">
        <f t="shared" si="6"/>
        <v>0.49479166666666663</v>
      </c>
      <c r="L30" s="120"/>
      <c r="M30" s="119"/>
      <c r="O30" s="119"/>
    </row>
    <row r="31" spans="1:15" ht="12" customHeight="1" hidden="1">
      <c r="A31" s="217"/>
      <c r="B31" s="217">
        <f t="shared" si="0"/>
        <v>81</v>
      </c>
      <c r="C31" s="217">
        <f t="shared" si="1"/>
        <v>109.5</v>
      </c>
      <c r="D31" s="243"/>
      <c r="E31" s="251"/>
      <c r="F31" s="226"/>
      <c r="G31" s="223">
        <f t="shared" si="2"/>
        <v>0.3997395833333333</v>
      </c>
      <c r="H31" s="223">
        <f t="shared" si="3"/>
        <v>0.41874999999999996</v>
      </c>
      <c r="I31" s="223">
        <f t="shared" si="4"/>
        <v>0.44047619047619047</v>
      </c>
      <c r="J31" s="223">
        <f t="shared" si="5"/>
        <v>0.46554487179487175</v>
      </c>
      <c r="K31" s="223">
        <f t="shared" si="6"/>
        <v>0.49479166666666663</v>
      </c>
      <c r="L31" s="120"/>
      <c r="M31" s="119"/>
      <c r="N31" s="119"/>
      <c r="O31" s="119"/>
    </row>
    <row r="32" spans="1:15" ht="12" customHeight="1" hidden="1">
      <c r="A32" s="217"/>
      <c r="B32" s="217">
        <f t="shared" si="0"/>
        <v>81</v>
      </c>
      <c r="C32" s="217">
        <f t="shared" si="1"/>
        <v>109.5</v>
      </c>
      <c r="D32" s="262"/>
      <c r="E32" s="227"/>
      <c r="F32" s="226"/>
      <c r="G32" s="223">
        <f t="shared" si="2"/>
        <v>0.3997395833333333</v>
      </c>
      <c r="H32" s="223">
        <f t="shared" si="3"/>
        <v>0.41874999999999996</v>
      </c>
      <c r="I32" s="223">
        <f t="shared" si="4"/>
        <v>0.44047619047619047</v>
      </c>
      <c r="J32" s="223">
        <f t="shared" si="5"/>
        <v>0.46554487179487175</v>
      </c>
      <c r="K32" s="223">
        <f t="shared" si="6"/>
        <v>0.49479166666666663</v>
      </c>
      <c r="L32" s="120"/>
      <c r="M32" s="119"/>
      <c r="N32" s="119"/>
      <c r="O32" s="119"/>
    </row>
    <row r="33" spans="1:15" ht="12" customHeight="1" hidden="1">
      <c r="A33" s="217"/>
      <c r="B33" s="217">
        <f t="shared" si="0"/>
        <v>81</v>
      </c>
      <c r="C33" s="217">
        <f t="shared" si="1"/>
        <v>109.5</v>
      </c>
      <c r="D33" s="243"/>
      <c r="E33" s="227"/>
      <c r="F33" s="226"/>
      <c r="G33" s="223">
        <f t="shared" si="2"/>
        <v>0.3997395833333333</v>
      </c>
      <c r="H33" s="223">
        <f t="shared" si="3"/>
        <v>0.41874999999999996</v>
      </c>
      <c r="I33" s="223">
        <f t="shared" si="4"/>
        <v>0.44047619047619047</v>
      </c>
      <c r="J33" s="223">
        <f t="shared" si="5"/>
        <v>0.46554487179487175</v>
      </c>
      <c r="K33" s="223">
        <f t="shared" si="6"/>
        <v>0.49479166666666663</v>
      </c>
      <c r="L33" s="120"/>
      <c r="M33" s="119"/>
      <c r="N33" s="119"/>
      <c r="O33" s="119"/>
    </row>
    <row r="34" spans="1:15" ht="12" customHeight="1" hidden="1">
      <c r="A34" s="217"/>
      <c r="B34" s="217">
        <f t="shared" si="0"/>
        <v>81</v>
      </c>
      <c r="C34" s="217">
        <f t="shared" si="1"/>
        <v>109.5</v>
      </c>
      <c r="D34" s="259"/>
      <c r="E34" s="227"/>
      <c r="F34" s="226"/>
      <c r="G34" s="223">
        <f t="shared" si="2"/>
        <v>0.3997395833333333</v>
      </c>
      <c r="H34" s="223">
        <f t="shared" si="3"/>
        <v>0.41874999999999996</v>
      </c>
      <c r="I34" s="223">
        <f t="shared" si="4"/>
        <v>0.44047619047619047</v>
      </c>
      <c r="J34" s="223">
        <f t="shared" si="5"/>
        <v>0.46554487179487175</v>
      </c>
      <c r="K34" s="223">
        <f t="shared" si="6"/>
        <v>0.49479166666666663</v>
      </c>
      <c r="L34" s="120"/>
      <c r="M34" s="119"/>
      <c r="N34" s="119"/>
      <c r="O34" s="119"/>
    </row>
    <row r="35" spans="1:15" ht="12" customHeight="1" hidden="1">
      <c r="A35" s="217"/>
      <c r="B35" s="217">
        <f t="shared" si="0"/>
        <v>81</v>
      </c>
      <c r="C35" s="217">
        <f t="shared" si="1"/>
        <v>109.5</v>
      </c>
      <c r="D35" s="243"/>
      <c r="E35" s="227"/>
      <c r="F35" s="226"/>
      <c r="G35" s="223">
        <f t="shared" si="2"/>
        <v>0.3997395833333333</v>
      </c>
      <c r="H35" s="223">
        <f t="shared" si="3"/>
        <v>0.41874999999999996</v>
      </c>
      <c r="I35" s="223">
        <f t="shared" si="4"/>
        <v>0.44047619047619047</v>
      </c>
      <c r="J35" s="223">
        <f t="shared" si="5"/>
        <v>0.46554487179487175</v>
      </c>
      <c r="K35" s="223">
        <f t="shared" si="6"/>
        <v>0.49479166666666663</v>
      </c>
      <c r="L35" s="120"/>
      <c r="M35" s="119"/>
      <c r="N35" s="119"/>
      <c r="O35" s="119"/>
    </row>
    <row r="36" spans="1:15" ht="12" customHeight="1" hidden="1">
      <c r="A36" s="217"/>
      <c r="B36" s="217">
        <f t="shared" si="0"/>
        <v>81</v>
      </c>
      <c r="C36" s="217">
        <f t="shared" si="1"/>
        <v>109.5</v>
      </c>
      <c r="D36" s="243"/>
      <c r="E36" s="227"/>
      <c r="F36" s="226"/>
      <c r="G36" s="223">
        <f t="shared" si="2"/>
        <v>0.3997395833333333</v>
      </c>
      <c r="H36" s="223">
        <f t="shared" si="3"/>
        <v>0.41874999999999996</v>
      </c>
      <c r="I36" s="223">
        <f t="shared" si="4"/>
        <v>0.44047619047619047</v>
      </c>
      <c r="J36" s="223">
        <f t="shared" si="5"/>
        <v>0.46554487179487175</v>
      </c>
      <c r="K36" s="223">
        <f t="shared" si="6"/>
        <v>0.49479166666666663</v>
      </c>
      <c r="L36" s="120"/>
      <c r="M36" s="119"/>
      <c r="N36" s="119"/>
      <c r="O36" s="119"/>
    </row>
    <row r="37" spans="1:15" ht="12" customHeight="1" hidden="1">
      <c r="A37" s="217"/>
      <c r="B37" s="217">
        <f t="shared" si="0"/>
        <v>81</v>
      </c>
      <c r="C37" s="217">
        <f t="shared" si="1"/>
        <v>109.5</v>
      </c>
      <c r="D37" s="243"/>
      <c r="E37" s="227"/>
      <c r="F37" s="226"/>
      <c r="G37" s="223">
        <f t="shared" si="2"/>
        <v>0.3997395833333333</v>
      </c>
      <c r="H37" s="223">
        <f t="shared" si="3"/>
        <v>0.41874999999999996</v>
      </c>
      <c r="I37" s="223">
        <f t="shared" si="4"/>
        <v>0.44047619047619047</v>
      </c>
      <c r="J37" s="223">
        <f t="shared" si="5"/>
        <v>0.46554487179487175</v>
      </c>
      <c r="K37" s="223">
        <f t="shared" si="6"/>
        <v>0.49479166666666663</v>
      </c>
      <c r="L37" s="120"/>
      <c r="M37" s="119"/>
      <c r="N37" s="119"/>
      <c r="O37" s="119"/>
    </row>
    <row r="38" spans="1:15" ht="12" customHeight="1" hidden="1">
      <c r="A38" s="217"/>
      <c r="B38" s="217">
        <f t="shared" si="0"/>
        <v>81</v>
      </c>
      <c r="C38" s="217">
        <f t="shared" si="1"/>
        <v>109.5</v>
      </c>
      <c r="D38" s="243"/>
      <c r="E38" s="227"/>
      <c r="F38" s="226"/>
      <c r="G38" s="223">
        <f t="shared" si="2"/>
        <v>0.3997395833333333</v>
      </c>
      <c r="H38" s="223">
        <f t="shared" si="3"/>
        <v>0.41874999999999996</v>
      </c>
      <c r="I38" s="223">
        <f t="shared" si="4"/>
        <v>0.44047619047619047</v>
      </c>
      <c r="J38" s="223">
        <f t="shared" si="5"/>
        <v>0.46554487179487175</v>
      </c>
      <c r="K38" s="223">
        <f t="shared" si="6"/>
        <v>0.49479166666666663</v>
      </c>
      <c r="L38" s="120"/>
      <c r="M38" s="119"/>
      <c r="N38" s="119"/>
      <c r="O38" s="119"/>
    </row>
    <row r="39" spans="1:15" ht="12" customHeight="1" hidden="1">
      <c r="A39" s="217"/>
      <c r="B39" s="217">
        <f t="shared" si="0"/>
        <v>81</v>
      </c>
      <c r="C39" s="217">
        <f t="shared" si="1"/>
        <v>109.5</v>
      </c>
      <c r="D39" s="243"/>
      <c r="E39" s="227"/>
      <c r="F39" s="226"/>
      <c r="G39" s="223">
        <f t="shared" si="2"/>
        <v>0.3997395833333333</v>
      </c>
      <c r="H39" s="223">
        <f t="shared" si="3"/>
        <v>0.41874999999999996</v>
      </c>
      <c r="I39" s="223">
        <f t="shared" si="4"/>
        <v>0.44047619047619047</v>
      </c>
      <c r="J39" s="223">
        <f t="shared" si="5"/>
        <v>0.46554487179487175</v>
      </c>
      <c r="K39" s="223">
        <f t="shared" si="6"/>
        <v>0.49479166666666663</v>
      </c>
      <c r="L39" s="120"/>
      <c r="M39" s="119"/>
      <c r="N39" s="119"/>
      <c r="O39" s="119"/>
    </row>
    <row r="40" spans="1:15" ht="12" customHeight="1" hidden="1">
      <c r="A40" s="217"/>
      <c r="B40" s="217">
        <f t="shared" si="0"/>
        <v>81</v>
      </c>
      <c r="C40" s="217">
        <f t="shared" si="1"/>
        <v>109.5</v>
      </c>
      <c r="D40" s="243"/>
      <c r="E40" s="227"/>
      <c r="F40" s="226"/>
      <c r="G40" s="223">
        <f t="shared" si="2"/>
        <v>0.3997395833333333</v>
      </c>
      <c r="H40" s="223">
        <f t="shared" si="3"/>
        <v>0.41874999999999996</v>
      </c>
      <c r="I40" s="223">
        <f t="shared" si="4"/>
        <v>0.44047619047619047</v>
      </c>
      <c r="J40" s="223">
        <f t="shared" si="5"/>
        <v>0.46554487179487175</v>
      </c>
      <c r="K40" s="223">
        <f t="shared" si="6"/>
        <v>0.49479166666666663</v>
      </c>
      <c r="M40" s="119"/>
      <c r="N40" s="119"/>
      <c r="O40" s="119"/>
    </row>
    <row r="41" spans="1:15" ht="12" customHeight="1" hidden="1">
      <c r="A41" s="239"/>
      <c r="B41" s="217">
        <f t="shared" si="0"/>
        <v>81</v>
      </c>
      <c r="C41" s="217">
        <f t="shared" si="1"/>
        <v>109.5</v>
      </c>
      <c r="D41" s="222"/>
      <c r="E41" s="219"/>
      <c r="F41" s="220"/>
      <c r="G41" s="223">
        <f t="shared" si="2"/>
        <v>0.3997395833333333</v>
      </c>
      <c r="H41" s="223">
        <f t="shared" si="3"/>
        <v>0.41874999999999996</v>
      </c>
      <c r="I41" s="223">
        <f t="shared" si="4"/>
        <v>0.44047619047619047</v>
      </c>
      <c r="J41" s="223">
        <f t="shared" si="5"/>
        <v>0.46554487179487175</v>
      </c>
      <c r="K41" s="223">
        <f t="shared" si="6"/>
        <v>0.49479166666666663</v>
      </c>
      <c r="M41" s="119"/>
      <c r="N41" s="119"/>
      <c r="O41" s="119"/>
    </row>
    <row r="42" spans="1:15" ht="12" customHeight="1" hidden="1">
      <c r="A42" s="239"/>
      <c r="B42" s="217">
        <f t="shared" si="0"/>
        <v>81</v>
      </c>
      <c r="C42" s="217">
        <f t="shared" si="1"/>
        <v>109.5</v>
      </c>
      <c r="D42" s="222"/>
      <c r="E42" s="219"/>
      <c r="F42" s="220"/>
      <c r="G42" s="223">
        <f t="shared" si="2"/>
        <v>0.3997395833333333</v>
      </c>
      <c r="H42" s="223">
        <f t="shared" si="3"/>
        <v>0.41874999999999996</v>
      </c>
      <c r="I42" s="223">
        <f t="shared" si="4"/>
        <v>0.44047619047619047</v>
      </c>
      <c r="J42" s="223">
        <f t="shared" si="5"/>
        <v>0.46554487179487175</v>
      </c>
      <c r="K42" s="223">
        <f t="shared" si="6"/>
        <v>0.49479166666666663</v>
      </c>
      <c r="M42" s="119"/>
      <c r="N42" s="119"/>
      <c r="O42" s="119"/>
    </row>
    <row r="43" spans="1:15" ht="12" customHeight="1" hidden="1">
      <c r="A43" s="239"/>
      <c r="B43" s="217">
        <f t="shared" si="0"/>
        <v>81</v>
      </c>
      <c r="C43" s="217">
        <f t="shared" si="1"/>
        <v>109.5</v>
      </c>
      <c r="D43" s="222"/>
      <c r="E43" s="219"/>
      <c r="F43" s="220"/>
      <c r="G43" s="223">
        <f t="shared" si="2"/>
        <v>0.3997395833333333</v>
      </c>
      <c r="H43" s="223">
        <f t="shared" si="3"/>
        <v>0.41874999999999996</v>
      </c>
      <c r="I43" s="223">
        <f t="shared" si="4"/>
        <v>0.44047619047619047</v>
      </c>
      <c r="J43" s="223">
        <f t="shared" si="5"/>
        <v>0.46554487179487175</v>
      </c>
      <c r="K43" s="223">
        <f t="shared" si="6"/>
        <v>0.49479166666666663</v>
      </c>
      <c r="M43" s="119"/>
      <c r="N43" s="119"/>
      <c r="O43" s="119"/>
    </row>
    <row r="44" spans="1:15" ht="12" customHeight="1" hidden="1">
      <c r="A44" s="239"/>
      <c r="B44" s="217">
        <f t="shared" si="0"/>
        <v>81</v>
      </c>
      <c r="C44" s="217">
        <f t="shared" si="1"/>
        <v>109.5</v>
      </c>
      <c r="D44" s="222"/>
      <c r="E44" s="219"/>
      <c r="F44" s="220"/>
      <c r="G44" s="223">
        <f t="shared" si="2"/>
        <v>0.3997395833333333</v>
      </c>
      <c r="H44" s="223">
        <f t="shared" si="3"/>
        <v>0.41874999999999996</v>
      </c>
      <c r="I44" s="223">
        <f t="shared" si="4"/>
        <v>0.44047619047619047</v>
      </c>
      <c r="J44" s="223">
        <f t="shared" si="5"/>
        <v>0.46554487179487175</v>
      </c>
      <c r="K44" s="223">
        <f t="shared" si="6"/>
        <v>0.49479166666666663</v>
      </c>
      <c r="M44" s="119"/>
      <c r="N44" s="119"/>
      <c r="O44" s="119"/>
    </row>
    <row r="45" spans="1:15" ht="12" customHeight="1" hidden="1">
      <c r="A45" s="239"/>
      <c r="B45" s="217">
        <f t="shared" si="0"/>
        <v>81</v>
      </c>
      <c r="C45" s="217">
        <f t="shared" si="1"/>
        <v>109.5</v>
      </c>
      <c r="D45" s="222"/>
      <c r="E45" s="219"/>
      <c r="F45" s="220"/>
      <c r="G45" s="223">
        <f t="shared" si="2"/>
        <v>0.3997395833333333</v>
      </c>
      <c r="H45" s="223">
        <f t="shared" si="3"/>
        <v>0.41874999999999996</v>
      </c>
      <c r="I45" s="223">
        <f t="shared" si="4"/>
        <v>0.44047619047619047</v>
      </c>
      <c r="J45" s="223">
        <f t="shared" si="5"/>
        <v>0.46554487179487175</v>
      </c>
      <c r="K45" s="223">
        <f t="shared" si="6"/>
        <v>0.49479166666666663</v>
      </c>
      <c r="M45" s="119"/>
      <c r="N45" s="119"/>
      <c r="O45" s="119"/>
    </row>
    <row r="46" spans="1:15" ht="12" customHeight="1" hidden="1">
      <c r="A46" s="239"/>
      <c r="B46" s="217">
        <f t="shared" si="0"/>
        <v>81</v>
      </c>
      <c r="C46" s="217">
        <f t="shared" si="1"/>
        <v>109.5</v>
      </c>
      <c r="D46" s="222"/>
      <c r="E46" s="219"/>
      <c r="F46" s="220"/>
      <c r="G46" s="223">
        <f t="shared" si="2"/>
        <v>0.3997395833333333</v>
      </c>
      <c r="H46" s="223">
        <f t="shared" si="3"/>
        <v>0.41874999999999996</v>
      </c>
      <c r="I46" s="223">
        <f t="shared" si="4"/>
        <v>0.44047619047619047</v>
      </c>
      <c r="J46" s="223">
        <f t="shared" si="5"/>
        <v>0.46554487179487175</v>
      </c>
      <c r="K46" s="223">
        <f t="shared" si="6"/>
        <v>0.49479166666666663</v>
      </c>
      <c r="M46" s="119"/>
      <c r="N46" s="119"/>
      <c r="O46" s="119"/>
    </row>
    <row r="47" spans="1:15" ht="12" customHeight="1" hidden="1">
      <c r="A47" s="239"/>
      <c r="B47" s="217">
        <f t="shared" si="0"/>
        <v>81</v>
      </c>
      <c r="C47" s="217">
        <f t="shared" si="1"/>
        <v>109.5</v>
      </c>
      <c r="D47" s="222"/>
      <c r="E47" s="219"/>
      <c r="F47" s="220"/>
      <c r="G47" s="223">
        <f t="shared" si="2"/>
        <v>0.3997395833333333</v>
      </c>
      <c r="H47" s="223">
        <f t="shared" si="3"/>
        <v>0.41874999999999996</v>
      </c>
      <c r="I47" s="223">
        <f t="shared" si="4"/>
        <v>0.44047619047619047</v>
      </c>
      <c r="J47" s="223">
        <f t="shared" si="5"/>
        <v>0.46554487179487175</v>
      </c>
      <c r="K47" s="223">
        <f t="shared" si="6"/>
        <v>0.49479166666666663</v>
      </c>
      <c r="M47" s="119"/>
      <c r="N47" s="119"/>
      <c r="O47" s="119"/>
    </row>
    <row r="48" spans="1:15" ht="12" customHeight="1" hidden="1">
      <c r="A48" s="239"/>
      <c r="B48" s="217">
        <f t="shared" si="0"/>
        <v>81</v>
      </c>
      <c r="C48" s="217">
        <f t="shared" si="1"/>
        <v>109.5</v>
      </c>
      <c r="D48" s="222"/>
      <c r="E48" s="219"/>
      <c r="F48" s="220"/>
      <c r="G48" s="223">
        <f t="shared" si="2"/>
        <v>0.3997395833333333</v>
      </c>
      <c r="H48" s="223">
        <f t="shared" si="3"/>
        <v>0.41874999999999996</v>
      </c>
      <c r="I48" s="223">
        <f t="shared" si="4"/>
        <v>0.44047619047619047</v>
      </c>
      <c r="J48" s="223">
        <f t="shared" si="5"/>
        <v>0.46554487179487175</v>
      </c>
      <c r="K48" s="223">
        <f t="shared" si="6"/>
        <v>0.49479166666666663</v>
      </c>
      <c r="M48" s="119"/>
      <c r="O48" s="119"/>
    </row>
    <row r="49" spans="1:15" ht="12" customHeight="1">
      <c r="A49" s="239">
        <v>7</v>
      </c>
      <c r="B49" s="217">
        <f t="shared" si="0"/>
        <v>74</v>
      </c>
      <c r="C49" s="217">
        <f t="shared" si="1"/>
        <v>116.5</v>
      </c>
      <c r="D49" s="244" t="s">
        <v>598</v>
      </c>
      <c r="E49" s="219"/>
      <c r="F49" s="220"/>
      <c r="G49" s="223">
        <f t="shared" si="2"/>
        <v>0.41796874999999994</v>
      </c>
      <c r="H49" s="223">
        <f t="shared" si="3"/>
        <v>0.4381944444444444</v>
      </c>
      <c r="I49" s="223">
        <f t="shared" si="4"/>
        <v>0.4613095238095238</v>
      </c>
      <c r="J49" s="223">
        <f t="shared" si="5"/>
        <v>0.4879807692307692</v>
      </c>
      <c r="K49" s="223">
        <f t="shared" si="6"/>
        <v>0.5190972222222222</v>
      </c>
      <c r="M49" s="119"/>
      <c r="N49" s="119"/>
      <c r="O49" s="119"/>
    </row>
    <row r="50" spans="1:15" ht="12" customHeight="1">
      <c r="A50" s="232"/>
      <c r="B50" s="263"/>
      <c r="C50" s="263"/>
      <c r="D50" s="264" t="s">
        <v>21</v>
      </c>
      <c r="E50" s="265"/>
      <c r="F50" s="266"/>
      <c r="G50" s="267"/>
      <c r="H50" s="267"/>
      <c r="I50" s="267"/>
      <c r="J50" s="267"/>
      <c r="K50" s="267"/>
      <c r="M50" s="119"/>
      <c r="N50" s="119"/>
      <c r="O50" s="119"/>
    </row>
    <row r="51" spans="1:15" ht="12" customHeight="1">
      <c r="A51" s="239">
        <v>0</v>
      </c>
      <c r="B51" s="217">
        <f>B49</f>
        <v>74</v>
      </c>
      <c r="C51" s="217">
        <f>C49</f>
        <v>116.5</v>
      </c>
      <c r="D51" s="244" t="s">
        <v>599</v>
      </c>
      <c r="E51" s="219" t="s">
        <v>600</v>
      </c>
      <c r="F51" s="220"/>
      <c r="G51" s="260">
        <f>$L$6</f>
        <v>0.4895833333333333</v>
      </c>
      <c r="H51" s="260">
        <f>$L$6</f>
        <v>0.4895833333333333</v>
      </c>
      <c r="I51" s="260">
        <f>$L$6</f>
        <v>0.4895833333333333</v>
      </c>
      <c r="J51" s="260">
        <f>$M$6</f>
        <v>0.4895833333333333</v>
      </c>
      <c r="K51" s="260">
        <f>$M$6</f>
        <v>0.4895833333333333</v>
      </c>
      <c r="L51" s="133">
        <f>A51</f>
        <v>0</v>
      </c>
      <c r="M51" s="119"/>
      <c r="N51" s="119"/>
      <c r="O51" s="119"/>
    </row>
    <row r="52" spans="1:15" ht="12" customHeight="1">
      <c r="A52" s="239">
        <v>6.5</v>
      </c>
      <c r="B52" s="217">
        <f>B51-A52</f>
        <v>67.5</v>
      </c>
      <c r="C52" s="217">
        <f>C51+A52</f>
        <v>123</v>
      </c>
      <c r="D52" s="243" t="s">
        <v>601</v>
      </c>
      <c r="E52" s="219" t="s">
        <v>98</v>
      </c>
      <c r="F52" s="220"/>
      <c r="G52" s="223">
        <f>SUM($G$51+$O$3*L52)</f>
        <v>0.5065104166666666</v>
      </c>
      <c r="H52" s="223">
        <f>SUM($H$51+$P$3*L52)</f>
        <v>0.5076388888888889</v>
      </c>
      <c r="I52" s="223">
        <f>SUM($I$51+$Q$3*L52)</f>
        <v>0.5089285714285714</v>
      </c>
      <c r="J52" s="223">
        <f>SUM($J$51+$R$3*L52)</f>
        <v>0.5104166666666666</v>
      </c>
      <c r="K52" s="223">
        <f>SUM($K$51+$S$3*L52)</f>
        <v>0.5121527777777778</v>
      </c>
      <c r="L52" s="121">
        <f>L51+A52</f>
        <v>6.5</v>
      </c>
      <c r="M52" s="119"/>
      <c r="N52" s="119"/>
      <c r="O52" s="119"/>
    </row>
    <row r="53" spans="1:15" ht="12" customHeight="1">
      <c r="A53" s="239">
        <v>2</v>
      </c>
      <c r="B53" s="217">
        <f>B52-A53</f>
        <v>65.5</v>
      </c>
      <c r="C53" s="217">
        <f>C52+A53</f>
        <v>125</v>
      </c>
      <c r="D53" s="243" t="s">
        <v>602</v>
      </c>
      <c r="E53" s="219" t="s">
        <v>98</v>
      </c>
      <c r="F53" s="220"/>
      <c r="G53" s="223">
        <f aca="true" t="shared" si="7" ref="G53:G80">SUM($G$51+$O$3*L53)</f>
        <v>0.51171875</v>
      </c>
      <c r="H53" s="223">
        <f aca="true" t="shared" si="8" ref="H53:H80">SUM($H$51+$P$3*L53)</f>
        <v>0.5131944444444444</v>
      </c>
      <c r="I53" s="223">
        <f aca="true" t="shared" si="9" ref="I53:I80">SUM($I$51+$Q$3*L53)</f>
        <v>0.5148809523809523</v>
      </c>
      <c r="J53" s="223">
        <f aca="true" t="shared" si="10" ref="J53:J80">SUM($J$51+$R$3*L53)</f>
        <v>0.516826923076923</v>
      </c>
      <c r="K53" s="223">
        <f aca="true" t="shared" si="11" ref="K53:K80">SUM($K$51+$S$3*L53)</f>
        <v>0.5190972222222222</v>
      </c>
      <c r="L53" s="121">
        <f aca="true" t="shared" si="12" ref="L53:L80">L52+A53</f>
        <v>8.5</v>
      </c>
      <c r="M53" s="119"/>
      <c r="N53" s="119"/>
      <c r="O53" s="119"/>
    </row>
    <row r="54" spans="1:15" ht="12" customHeight="1">
      <c r="A54" s="239">
        <v>12</v>
      </c>
      <c r="B54" s="217">
        <f aca="true" t="shared" si="13" ref="B54:B79">B53-A54</f>
        <v>53.5</v>
      </c>
      <c r="C54" s="217">
        <f aca="true" t="shared" si="14" ref="C54:C79">C53+A54</f>
        <v>137</v>
      </c>
      <c r="D54" s="218" t="s">
        <v>603</v>
      </c>
      <c r="E54" s="219" t="s">
        <v>98</v>
      </c>
      <c r="F54" s="220"/>
      <c r="G54" s="223">
        <f t="shared" si="7"/>
        <v>0.54296875</v>
      </c>
      <c r="H54" s="223">
        <f t="shared" si="8"/>
        <v>0.5465277777777777</v>
      </c>
      <c r="I54" s="223">
        <f t="shared" si="9"/>
        <v>0.550595238095238</v>
      </c>
      <c r="J54" s="223">
        <f t="shared" si="10"/>
        <v>0.5552884615384616</v>
      </c>
      <c r="K54" s="223">
        <f t="shared" si="11"/>
        <v>0.5607638888888888</v>
      </c>
      <c r="L54" s="121">
        <f t="shared" si="12"/>
        <v>20.5</v>
      </c>
      <c r="M54" s="119"/>
      <c r="N54" s="119"/>
      <c r="O54" s="119"/>
    </row>
    <row r="55" spans="1:15" s="174" customFormat="1" ht="12" customHeight="1">
      <c r="A55" s="239">
        <v>7</v>
      </c>
      <c r="B55" s="217">
        <f t="shared" si="13"/>
        <v>46.5</v>
      </c>
      <c r="C55" s="217">
        <f t="shared" si="14"/>
        <v>144</v>
      </c>
      <c r="D55" s="222" t="s">
        <v>604</v>
      </c>
      <c r="E55" s="219" t="s">
        <v>98</v>
      </c>
      <c r="F55" s="220"/>
      <c r="G55" s="223">
        <f t="shared" si="7"/>
        <v>0.5611979166666666</v>
      </c>
      <c r="H55" s="223">
        <f t="shared" si="8"/>
        <v>0.5659722222222222</v>
      </c>
      <c r="I55" s="223">
        <f t="shared" si="9"/>
        <v>0.5714285714285714</v>
      </c>
      <c r="J55" s="223">
        <f t="shared" si="10"/>
        <v>0.5777243589743589</v>
      </c>
      <c r="K55" s="223">
        <f t="shared" si="11"/>
        <v>0.5850694444444444</v>
      </c>
      <c r="L55" s="121">
        <f t="shared" si="12"/>
        <v>27.5</v>
      </c>
      <c r="M55" s="150"/>
      <c r="N55" s="150"/>
      <c r="O55" s="150"/>
    </row>
    <row r="56" spans="1:15" ht="12" customHeight="1">
      <c r="A56" s="239">
        <v>5.5</v>
      </c>
      <c r="B56" s="217">
        <f t="shared" si="13"/>
        <v>41</v>
      </c>
      <c r="C56" s="217">
        <f t="shared" si="14"/>
        <v>149.5</v>
      </c>
      <c r="D56" s="222" t="s">
        <v>605</v>
      </c>
      <c r="E56" s="219" t="s">
        <v>67</v>
      </c>
      <c r="F56" s="220"/>
      <c r="G56" s="223">
        <f t="shared" si="7"/>
        <v>0.5755208333333333</v>
      </c>
      <c r="H56" s="223">
        <f t="shared" si="8"/>
        <v>0.5812499999999999</v>
      </c>
      <c r="I56" s="223">
        <f t="shared" si="9"/>
        <v>0.5877976190476191</v>
      </c>
      <c r="J56" s="223">
        <f t="shared" si="10"/>
        <v>0.5953525641025641</v>
      </c>
      <c r="K56" s="223">
        <f t="shared" si="11"/>
        <v>0.6041666666666666</v>
      </c>
      <c r="L56" s="121">
        <f t="shared" si="12"/>
        <v>33</v>
      </c>
      <c r="M56" s="119"/>
      <c r="N56" s="119"/>
      <c r="O56" s="119"/>
    </row>
    <row r="57" spans="1:15" ht="12" customHeight="1">
      <c r="A57" s="239">
        <v>1</v>
      </c>
      <c r="B57" s="217">
        <f t="shared" si="13"/>
        <v>40</v>
      </c>
      <c r="C57" s="217">
        <f t="shared" si="14"/>
        <v>150.5</v>
      </c>
      <c r="D57" s="243" t="s">
        <v>606</v>
      </c>
      <c r="E57" s="219" t="s">
        <v>67</v>
      </c>
      <c r="F57" s="220"/>
      <c r="G57" s="223">
        <f t="shared" si="7"/>
        <v>0.578125</v>
      </c>
      <c r="H57" s="223">
        <f t="shared" si="8"/>
        <v>0.5840277777777777</v>
      </c>
      <c r="I57" s="223">
        <f t="shared" si="9"/>
        <v>0.5907738095238095</v>
      </c>
      <c r="J57" s="223">
        <f t="shared" si="10"/>
        <v>0.5985576923076923</v>
      </c>
      <c r="K57" s="223">
        <f t="shared" si="11"/>
        <v>0.6076388888888888</v>
      </c>
      <c r="L57" s="121">
        <f t="shared" si="12"/>
        <v>34</v>
      </c>
      <c r="M57" s="119"/>
      <c r="N57" s="119"/>
      <c r="O57" s="119"/>
    </row>
    <row r="58" spans="1:15" ht="12" customHeight="1">
      <c r="A58" s="239">
        <v>1</v>
      </c>
      <c r="B58" s="217">
        <f t="shared" si="13"/>
        <v>39</v>
      </c>
      <c r="C58" s="217">
        <f t="shared" si="14"/>
        <v>151.5</v>
      </c>
      <c r="D58" s="243" t="s">
        <v>607</v>
      </c>
      <c r="E58" s="219" t="s">
        <v>98</v>
      </c>
      <c r="F58" s="220"/>
      <c r="G58" s="223">
        <f t="shared" si="7"/>
        <v>0.5807291666666666</v>
      </c>
      <c r="H58" s="223">
        <f t="shared" si="8"/>
        <v>0.5868055555555556</v>
      </c>
      <c r="I58" s="223">
        <f t="shared" si="9"/>
        <v>0.59375</v>
      </c>
      <c r="J58" s="223">
        <f t="shared" si="10"/>
        <v>0.6017628205128205</v>
      </c>
      <c r="K58" s="223">
        <f t="shared" si="11"/>
        <v>0.611111111111111</v>
      </c>
      <c r="L58" s="121">
        <f t="shared" si="12"/>
        <v>35</v>
      </c>
      <c r="M58" s="119"/>
      <c r="N58" s="119"/>
      <c r="O58" s="119"/>
    </row>
    <row r="59" spans="1:15" ht="12" customHeight="1">
      <c r="A59" s="239">
        <v>4.5</v>
      </c>
      <c r="B59" s="217">
        <f t="shared" si="13"/>
        <v>34.5</v>
      </c>
      <c r="C59" s="217">
        <f t="shared" si="14"/>
        <v>156</v>
      </c>
      <c r="D59" s="226" t="s">
        <v>608</v>
      </c>
      <c r="E59" s="219" t="s">
        <v>67</v>
      </c>
      <c r="F59" s="220"/>
      <c r="G59" s="223">
        <f t="shared" si="7"/>
        <v>0.5924479166666666</v>
      </c>
      <c r="H59" s="223">
        <f t="shared" si="8"/>
        <v>0.5993055555555555</v>
      </c>
      <c r="I59" s="223">
        <f t="shared" si="9"/>
        <v>0.6071428571428571</v>
      </c>
      <c r="J59" s="223">
        <f t="shared" si="10"/>
        <v>0.6161858974358974</v>
      </c>
      <c r="K59" s="223">
        <f t="shared" si="11"/>
        <v>0.626736111111111</v>
      </c>
      <c r="L59" s="121">
        <f t="shared" si="12"/>
        <v>39.5</v>
      </c>
      <c r="M59" s="119"/>
      <c r="N59" s="119"/>
      <c r="O59" s="119"/>
    </row>
    <row r="60" spans="1:15" ht="12" customHeight="1">
      <c r="A60" s="239">
        <v>7.5</v>
      </c>
      <c r="B60" s="217">
        <f t="shared" si="13"/>
        <v>27</v>
      </c>
      <c r="C60" s="217">
        <f t="shared" si="14"/>
        <v>163.5</v>
      </c>
      <c r="D60" s="243" t="s">
        <v>609</v>
      </c>
      <c r="E60" s="219" t="s">
        <v>610</v>
      </c>
      <c r="F60" s="220"/>
      <c r="G60" s="223">
        <f t="shared" si="7"/>
        <v>0.6119791666666666</v>
      </c>
      <c r="H60" s="223">
        <f t="shared" si="8"/>
        <v>0.6201388888888888</v>
      </c>
      <c r="I60" s="223">
        <f t="shared" si="9"/>
        <v>0.6294642857142857</v>
      </c>
      <c r="J60" s="223">
        <f t="shared" si="10"/>
        <v>0.6402243589743589</v>
      </c>
      <c r="K60" s="223">
        <f t="shared" si="11"/>
        <v>0.6527777777777778</v>
      </c>
      <c r="L60" s="121">
        <f t="shared" si="12"/>
        <v>47</v>
      </c>
      <c r="M60" s="119"/>
      <c r="N60" s="119"/>
      <c r="O60" s="119"/>
    </row>
    <row r="61" spans="1:15" ht="12" customHeight="1">
      <c r="A61" s="239">
        <v>7.5</v>
      </c>
      <c r="B61" s="217">
        <f t="shared" si="13"/>
        <v>19.5</v>
      </c>
      <c r="C61" s="217">
        <f t="shared" si="14"/>
        <v>171</v>
      </c>
      <c r="D61" s="222" t="s">
        <v>611</v>
      </c>
      <c r="E61" s="219" t="s">
        <v>67</v>
      </c>
      <c r="F61" s="220"/>
      <c r="G61" s="223">
        <f t="shared" si="7"/>
        <v>0.6315104166666666</v>
      </c>
      <c r="H61" s="223">
        <f t="shared" si="8"/>
        <v>0.6409722222222222</v>
      </c>
      <c r="I61" s="223">
        <f t="shared" si="9"/>
        <v>0.6517857142857142</v>
      </c>
      <c r="J61" s="223">
        <f t="shared" si="10"/>
        <v>0.6642628205128205</v>
      </c>
      <c r="K61" s="223">
        <f t="shared" si="11"/>
        <v>0.6788194444444444</v>
      </c>
      <c r="L61" s="121">
        <f t="shared" si="12"/>
        <v>54.5</v>
      </c>
      <c r="M61" s="119"/>
      <c r="N61" s="119"/>
      <c r="O61" s="119"/>
    </row>
    <row r="62" spans="1:15" ht="12" customHeight="1">
      <c r="A62" s="239">
        <v>8.5</v>
      </c>
      <c r="B62" s="217">
        <f t="shared" si="13"/>
        <v>11</v>
      </c>
      <c r="C62" s="217">
        <f t="shared" si="14"/>
        <v>179.5</v>
      </c>
      <c r="D62" s="222" t="s">
        <v>612</v>
      </c>
      <c r="E62" s="219" t="s">
        <v>67</v>
      </c>
      <c r="F62" s="220"/>
      <c r="G62" s="223">
        <f t="shared" si="7"/>
        <v>0.6536458333333333</v>
      </c>
      <c r="H62" s="223">
        <f t="shared" si="8"/>
        <v>0.6645833333333333</v>
      </c>
      <c r="I62" s="223">
        <f t="shared" si="9"/>
        <v>0.6770833333333333</v>
      </c>
      <c r="J62" s="223">
        <f t="shared" si="10"/>
        <v>0.6915064102564102</v>
      </c>
      <c r="K62" s="223">
        <f t="shared" si="11"/>
        <v>0.7083333333333333</v>
      </c>
      <c r="L62" s="121">
        <f t="shared" si="12"/>
        <v>63</v>
      </c>
      <c r="M62" s="119"/>
      <c r="N62" s="119"/>
      <c r="O62" s="119"/>
    </row>
    <row r="63" spans="1:15" ht="12" customHeight="1" hidden="1">
      <c r="A63" s="239"/>
      <c r="B63" s="217">
        <f t="shared" si="13"/>
        <v>11</v>
      </c>
      <c r="C63" s="217">
        <f t="shared" si="14"/>
        <v>179.5</v>
      </c>
      <c r="D63" s="222"/>
      <c r="E63" s="219"/>
      <c r="F63" s="220"/>
      <c r="G63" s="223">
        <f t="shared" si="7"/>
        <v>0.6536458333333333</v>
      </c>
      <c r="H63" s="223">
        <f t="shared" si="8"/>
        <v>0.6645833333333333</v>
      </c>
      <c r="I63" s="223">
        <f t="shared" si="9"/>
        <v>0.6770833333333333</v>
      </c>
      <c r="J63" s="223">
        <f t="shared" si="10"/>
        <v>0.6915064102564102</v>
      </c>
      <c r="K63" s="223">
        <f t="shared" si="11"/>
        <v>0.7083333333333333</v>
      </c>
      <c r="L63" s="121">
        <f t="shared" si="12"/>
        <v>63</v>
      </c>
      <c r="M63" s="119"/>
      <c r="N63" s="119"/>
      <c r="O63" s="119"/>
    </row>
    <row r="64" spans="1:15" ht="12" customHeight="1" hidden="1">
      <c r="A64" s="239"/>
      <c r="B64" s="217">
        <f t="shared" si="13"/>
        <v>11</v>
      </c>
      <c r="C64" s="217">
        <f t="shared" si="14"/>
        <v>179.5</v>
      </c>
      <c r="D64" s="222"/>
      <c r="E64" s="219"/>
      <c r="F64" s="220"/>
      <c r="G64" s="223">
        <f t="shared" si="7"/>
        <v>0.6536458333333333</v>
      </c>
      <c r="H64" s="223">
        <f t="shared" si="8"/>
        <v>0.6645833333333333</v>
      </c>
      <c r="I64" s="223">
        <f t="shared" si="9"/>
        <v>0.6770833333333333</v>
      </c>
      <c r="J64" s="223">
        <f t="shared" si="10"/>
        <v>0.6915064102564102</v>
      </c>
      <c r="K64" s="223">
        <f t="shared" si="11"/>
        <v>0.7083333333333333</v>
      </c>
      <c r="L64" s="121">
        <f t="shared" si="12"/>
        <v>63</v>
      </c>
      <c r="M64" s="119"/>
      <c r="N64" s="119"/>
      <c r="O64" s="119"/>
    </row>
    <row r="65" spans="1:15" ht="12" customHeight="1" hidden="1">
      <c r="A65" s="239"/>
      <c r="B65" s="217">
        <f t="shared" si="13"/>
        <v>11</v>
      </c>
      <c r="C65" s="217">
        <f t="shared" si="14"/>
        <v>179.5</v>
      </c>
      <c r="D65" s="222"/>
      <c r="E65" s="219"/>
      <c r="F65" s="220"/>
      <c r="G65" s="223">
        <f t="shared" si="7"/>
        <v>0.6536458333333333</v>
      </c>
      <c r="H65" s="223">
        <f t="shared" si="8"/>
        <v>0.6645833333333333</v>
      </c>
      <c r="I65" s="223">
        <f t="shared" si="9"/>
        <v>0.6770833333333333</v>
      </c>
      <c r="J65" s="223">
        <f t="shared" si="10"/>
        <v>0.6915064102564102</v>
      </c>
      <c r="K65" s="223">
        <f t="shared" si="11"/>
        <v>0.7083333333333333</v>
      </c>
      <c r="L65" s="121">
        <f t="shared" si="12"/>
        <v>63</v>
      </c>
      <c r="M65" s="119"/>
      <c r="N65" s="119"/>
      <c r="O65" s="119"/>
    </row>
    <row r="66" spans="1:15" ht="12" customHeight="1" hidden="1">
      <c r="A66" s="239"/>
      <c r="B66" s="217">
        <f t="shared" si="13"/>
        <v>11</v>
      </c>
      <c r="C66" s="217">
        <f t="shared" si="14"/>
        <v>179.5</v>
      </c>
      <c r="D66" s="222"/>
      <c r="E66" s="219"/>
      <c r="F66" s="220"/>
      <c r="G66" s="223">
        <f t="shared" si="7"/>
        <v>0.6536458333333333</v>
      </c>
      <c r="H66" s="223">
        <f t="shared" si="8"/>
        <v>0.6645833333333333</v>
      </c>
      <c r="I66" s="223">
        <f t="shared" si="9"/>
        <v>0.6770833333333333</v>
      </c>
      <c r="J66" s="223">
        <f t="shared" si="10"/>
        <v>0.6915064102564102</v>
      </c>
      <c r="K66" s="223">
        <f t="shared" si="11"/>
        <v>0.7083333333333333</v>
      </c>
      <c r="L66" s="121">
        <f t="shared" si="12"/>
        <v>63</v>
      </c>
      <c r="M66" s="119"/>
      <c r="N66" s="119"/>
      <c r="O66" s="119"/>
    </row>
    <row r="67" spans="1:15" ht="12" customHeight="1" hidden="1">
      <c r="A67" s="239"/>
      <c r="B67" s="217">
        <f t="shared" si="13"/>
        <v>11</v>
      </c>
      <c r="C67" s="217">
        <f t="shared" si="14"/>
        <v>179.5</v>
      </c>
      <c r="D67" s="222"/>
      <c r="E67" s="219"/>
      <c r="F67" s="220"/>
      <c r="G67" s="223">
        <f t="shared" si="7"/>
        <v>0.6536458333333333</v>
      </c>
      <c r="H67" s="223">
        <f t="shared" si="8"/>
        <v>0.6645833333333333</v>
      </c>
      <c r="I67" s="223">
        <f t="shared" si="9"/>
        <v>0.6770833333333333</v>
      </c>
      <c r="J67" s="223">
        <f t="shared" si="10"/>
        <v>0.6915064102564102</v>
      </c>
      <c r="K67" s="223">
        <f t="shared" si="11"/>
        <v>0.7083333333333333</v>
      </c>
      <c r="L67" s="121">
        <f t="shared" si="12"/>
        <v>63</v>
      </c>
      <c r="M67" s="119"/>
      <c r="N67" s="119"/>
      <c r="O67" s="119"/>
    </row>
    <row r="68" spans="1:15" ht="12" customHeight="1" hidden="1">
      <c r="A68" s="239"/>
      <c r="B68" s="217">
        <f t="shared" si="13"/>
        <v>11</v>
      </c>
      <c r="C68" s="217">
        <f t="shared" si="14"/>
        <v>179.5</v>
      </c>
      <c r="D68" s="222"/>
      <c r="E68" s="219"/>
      <c r="F68" s="220"/>
      <c r="G68" s="223">
        <f t="shared" si="7"/>
        <v>0.6536458333333333</v>
      </c>
      <c r="H68" s="223">
        <f t="shared" si="8"/>
        <v>0.6645833333333333</v>
      </c>
      <c r="I68" s="223">
        <f t="shared" si="9"/>
        <v>0.6770833333333333</v>
      </c>
      <c r="J68" s="223">
        <f t="shared" si="10"/>
        <v>0.6915064102564102</v>
      </c>
      <c r="K68" s="223">
        <f t="shared" si="11"/>
        <v>0.7083333333333333</v>
      </c>
      <c r="L68" s="121">
        <f t="shared" si="12"/>
        <v>63</v>
      </c>
      <c r="M68" s="119"/>
      <c r="N68" s="119"/>
      <c r="O68" s="119"/>
    </row>
    <row r="69" spans="1:15" ht="12" customHeight="1" hidden="1">
      <c r="A69" s="239"/>
      <c r="B69" s="217">
        <f t="shared" si="13"/>
        <v>11</v>
      </c>
      <c r="C69" s="217">
        <f t="shared" si="14"/>
        <v>179.5</v>
      </c>
      <c r="D69" s="222"/>
      <c r="E69" s="219"/>
      <c r="F69" s="220"/>
      <c r="G69" s="223">
        <f t="shared" si="7"/>
        <v>0.6536458333333333</v>
      </c>
      <c r="H69" s="223">
        <f t="shared" si="8"/>
        <v>0.6645833333333333</v>
      </c>
      <c r="I69" s="223">
        <f t="shared" si="9"/>
        <v>0.6770833333333333</v>
      </c>
      <c r="J69" s="223">
        <f t="shared" si="10"/>
        <v>0.6915064102564102</v>
      </c>
      <c r="K69" s="223">
        <f t="shared" si="11"/>
        <v>0.7083333333333333</v>
      </c>
      <c r="L69" s="121">
        <f t="shared" si="12"/>
        <v>63</v>
      </c>
      <c r="M69" s="119"/>
      <c r="N69" s="119"/>
      <c r="O69" s="119"/>
    </row>
    <row r="70" spans="1:15" ht="12" customHeight="1" hidden="1">
      <c r="A70" s="239"/>
      <c r="B70" s="217">
        <f t="shared" si="13"/>
        <v>11</v>
      </c>
      <c r="C70" s="217">
        <f t="shared" si="14"/>
        <v>179.5</v>
      </c>
      <c r="D70" s="222"/>
      <c r="E70" s="219"/>
      <c r="F70" s="220"/>
      <c r="G70" s="223">
        <f t="shared" si="7"/>
        <v>0.6536458333333333</v>
      </c>
      <c r="H70" s="223">
        <f t="shared" si="8"/>
        <v>0.6645833333333333</v>
      </c>
      <c r="I70" s="223">
        <f t="shared" si="9"/>
        <v>0.6770833333333333</v>
      </c>
      <c r="J70" s="223">
        <f t="shared" si="10"/>
        <v>0.6915064102564102</v>
      </c>
      <c r="K70" s="223">
        <f t="shared" si="11"/>
        <v>0.7083333333333333</v>
      </c>
      <c r="L70" s="121">
        <f t="shared" si="12"/>
        <v>63</v>
      </c>
      <c r="M70" s="119"/>
      <c r="N70" s="119"/>
      <c r="O70" s="119"/>
    </row>
    <row r="71" spans="1:15" ht="12" customHeight="1" hidden="1">
      <c r="A71" s="239"/>
      <c r="B71" s="217">
        <f t="shared" si="13"/>
        <v>11</v>
      </c>
      <c r="C71" s="217">
        <f t="shared" si="14"/>
        <v>179.5</v>
      </c>
      <c r="D71" s="222"/>
      <c r="E71" s="219"/>
      <c r="F71" s="220"/>
      <c r="G71" s="223">
        <f t="shared" si="7"/>
        <v>0.6536458333333333</v>
      </c>
      <c r="H71" s="223">
        <f t="shared" si="8"/>
        <v>0.6645833333333333</v>
      </c>
      <c r="I71" s="223">
        <f t="shared" si="9"/>
        <v>0.6770833333333333</v>
      </c>
      <c r="J71" s="223">
        <f t="shared" si="10"/>
        <v>0.6915064102564102</v>
      </c>
      <c r="K71" s="223">
        <f t="shared" si="11"/>
        <v>0.7083333333333333</v>
      </c>
      <c r="L71" s="121">
        <f t="shared" si="12"/>
        <v>63</v>
      </c>
      <c r="M71" s="119"/>
      <c r="N71" s="119"/>
      <c r="O71" s="119"/>
    </row>
    <row r="72" spans="1:15" ht="12" customHeight="1" hidden="1">
      <c r="A72" s="239"/>
      <c r="B72" s="217">
        <f t="shared" si="13"/>
        <v>11</v>
      </c>
      <c r="C72" s="217">
        <f t="shared" si="14"/>
        <v>179.5</v>
      </c>
      <c r="D72" s="222"/>
      <c r="E72" s="219"/>
      <c r="F72" s="220"/>
      <c r="G72" s="223">
        <f t="shared" si="7"/>
        <v>0.6536458333333333</v>
      </c>
      <c r="H72" s="223">
        <f t="shared" si="8"/>
        <v>0.6645833333333333</v>
      </c>
      <c r="I72" s="223">
        <f t="shared" si="9"/>
        <v>0.6770833333333333</v>
      </c>
      <c r="J72" s="223">
        <f t="shared" si="10"/>
        <v>0.6915064102564102</v>
      </c>
      <c r="K72" s="223">
        <f t="shared" si="11"/>
        <v>0.7083333333333333</v>
      </c>
      <c r="L72" s="121">
        <f t="shared" si="12"/>
        <v>63</v>
      </c>
      <c r="M72" s="119"/>
      <c r="N72" s="119"/>
      <c r="O72" s="119"/>
    </row>
    <row r="73" spans="1:15" ht="12" customHeight="1" hidden="1">
      <c r="A73" s="239"/>
      <c r="B73" s="217">
        <f t="shared" si="13"/>
        <v>11</v>
      </c>
      <c r="C73" s="217">
        <f t="shared" si="14"/>
        <v>179.5</v>
      </c>
      <c r="D73" s="222"/>
      <c r="E73" s="219"/>
      <c r="F73" s="220"/>
      <c r="G73" s="223">
        <f t="shared" si="7"/>
        <v>0.6536458333333333</v>
      </c>
      <c r="H73" s="223">
        <f t="shared" si="8"/>
        <v>0.6645833333333333</v>
      </c>
      <c r="I73" s="223">
        <f t="shared" si="9"/>
        <v>0.6770833333333333</v>
      </c>
      <c r="J73" s="223">
        <f t="shared" si="10"/>
        <v>0.6915064102564102</v>
      </c>
      <c r="K73" s="223">
        <f t="shared" si="11"/>
        <v>0.7083333333333333</v>
      </c>
      <c r="L73" s="121">
        <f t="shared" si="12"/>
        <v>63</v>
      </c>
      <c r="M73" s="119"/>
      <c r="N73" s="119"/>
      <c r="O73" s="119"/>
    </row>
    <row r="74" spans="1:15" ht="12" customHeight="1" hidden="1">
      <c r="A74" s="239"/>
      <c r="B74" s="217">
        <f t="shared" si="13"/>
        <v>11</v>
      </c>
      <c r="C74" s="217">
        <f t="shared" si="14"/>
        <v>179.5</v>
      </c>
      <c r="D74" s="222"/>
      <c r="E74" s="219"/>
      <c r="F74" s="220"/>
      <c r="G74" s="223">
        <f t="shared" si="7"/>
        <v>0.6536458333333333</v>
      </c>
      <c r="H74" s="223">
        <f t="shared" si="8"/>
        <v>0.6645833333333333</v>
      </c>
      <c r="I74" s="223">
        <f t="shared" si="9"/>
        <v>0.6770833333333333</v>
      </c>
      <c r="J74" s="223">
        <f t="shared" si="10"/>
        <v>0.6915064102564102</v>
      </c>
      <c r="K74" s="223">
        <f t="shared" si="11"/>
        <v>0.7083333333333333</v>
      </c>
      <c r="L74" s="121">
        <f t="shared" si="12"/>
        <v>63</v>
      </c>
      <c r="M74" s="119"/>
      <c r="N74" s="119"/>
      <c r="O74" s="119"/>
    </row>
    <row r="75" spans="1:15" ht="12" customHeight="1" hidden="1">
      <c r="A75" s="239"/>
      <c r="B75" s="217">
        <f t="shared" si="13"/>
        <v>11</v>
      </c>
      <c r="C75" s="217">
        <f t="shared" si="14"/>
        <v>179.5</v>
      </c>
      <c r="D75" s="222"/>
      <c r="E75" s="219"/>
      <c r="F75" s="220"/>
      <c r="G75" s="223">
        <f t="shared" si="7"/>
        <v>0.6536458333333333</v>
      </c>
      <c r="H75" s="223">
        <f t="shared" si="8"/>
        <v>0.6645833333333333</v>
      </c>
      <c r="I75" s="223">
        <f t="shared" si="9"/>
        <v>0.6770833333333333</v>
      </c>
      <c r="J75" s="223">
        <f t="shared" si="10"/>
        <v>0.6915064102564102</v>
      </c>
      <c r="K75" s="223">
        <f t="shared" si="11"/>
        <v>0.7083333333333333</v>
      </c>
      <c r="L75" s="121">
        <f t="shared" si="12"/>
        <v>63</v>
      </c>
      <c r="M75" s="119"/>
      <c r="N75" s="119"/>
      <c r="O75" s="119"/>
    </row>
    <row r="76" spans="1:15" ht="12" customHeight="1" hidden="1">
      <c r="A76" s="239"/>
      <c r="B76" s="217">
        <f t="shared" si="13"/>
        <v>11</v>
      </c>
      <c r="C76" s="217">
        <f t="shared" si="14"/>
        <v>179.5</v>
      </c>
      <c r="D76" s="222"/>
      <c r="E76" s="219"/>
      <c r="F76" s="220"/>
      <c r="G76" s="223">
        <f t="shared" si="7"/>
        <v>0.6536458333333333</v>
      </c>
      <c r="H76" s="223">
        <f t="shared" si="8"/>
        <v>0.6645833333333333</v>
      </c>
      <c r="I76" s="223">
        <f t="shared" si="9"/>
        <v>0.6770833333333333</v>
      </c>
      <c r="J76" s="223">
        <f t="shared" si="10"/>
        <v>0.6915064102564102</v>
      </c>
      <c r="K76" s="223">
        <f t="shared" si="11"/>
        <v>0.7083333333333333</v>
      </c>
      <c r="L76" s="121">
        <f t="shared" si="12"/>
        <v>63</v>
      </c>
      <c r="M76" s="119"/>
      <c r="N76" s="119"/>
      <c r="O76" s="119"/>
    </row>
    <row r="77" spans="1:13" ht="12" customHeight="1" hidden="1">
      <c r="A77" s="239"/>
      <c r="B77" s="217">
        <f t="shared" si="13"/>
        <v>11</v>
      </c>
      <c r="C77" s="217">
        <f t="shared" si="14"/>
        <v>179.5</v>
      </c>
      <c r="D77" s="222"/>
      <c r="E77" s="219"/>
      <c r="F77" s="220"/>
      <c r="G77" s="223">
        <f t="shared" si="7"/>
        <v>0.6536458333333333</v>
      </c>
      <c r="H77" s="223">
        <f t="shared" si="8"/>
        <v>0.6645833333333333</v>
      </c>
      <c r="I77" s="223">
        <f t="shared" si="9"/>
        <v>0.6770833333333333</v>
      </c>
      <c r="J77" s="223">
        <f t="shared" si="10"/>
        <v>0.6915064102564102</v>
      </c>
      <c r="K77" s="223">
        <f t="shared" si="11"/>
        <v>0.7083333333333333</v>
      </c>
      <c r="L77" s="121">
        <f t="shared" si="12"/>
        <v>63</v>
      </c>
      <c r="M77" s="119"/>
    </row>
    <row r="78" spans="1:12" ht="12" customHeight="1" hidden="1">
      <c r="A78" s="239"/>
      <c r="B78" s="217">
        <f t="shared" si="13"/>
        <v>11</v>
      </c>
      <c r="C78" s="217">
        <f t="shared" si="14"/>
        <v>179.5</v>
      </c>
      <c r="D78" s="222"/>
      <c r="E78" s="219"/>
      <c r="F78" s="220"/>
      <c r="G78" s="223">
        <f t="shared" si="7"/>
        <v>0.6536458333333333</v>
      </c>
      <c r="H78" s="223">
        <f t="shared" si="8"/>
        <v>0.6645833333333333</v>
      </c>
      <c r="I78" s="223">
        <f t="shared" si="9"/>
        <v>0.6770833333333333</v>
      </c>
      <c r="J78" s="223">
        <f t="shared" si="10"/>
        <v>0.6915064102564102</v>
      </c>
      <c r="K78" s="223">
        <f t="shared" si="11"/>
        <v>0.7083333333333333</v>
      </c>
      <c r="L78" s="121">
        <f t="shared" si="12"/>
        <v>63</v>
      </c>
    </row>
    <row r="79" spans="1:12" ht="12" customHeight="1" hidden="1">
      <c r="A79" s="239"/>
      <c r="B79" s="217">
        <f t="shared" si="13"/>
        <v>11</v>
      </c>
      <c r="C79" s="217">
        <f t="shared" si="14"/>
        <v>179.5</v>
      </c>
      <c r="D79" s="222"/>
      <c r="E79" s="219"/>
      <c r="F79" s="220"/>
      <c r="G79" s="223">
        <f t="shared" si="7"/>
        <v>0.6536458333333333</v>
      </c>
      <c r="H79" s="223">
        <f t="shared" si="8"/>
        <v>0.6645833333333333</v>
      </c>
      <c r="I79" s="223">
        <f t="shared" si="9"/>
        <v>0.6770833333333333</v>
      </c>
      <c r="J79" s="223">
        <f t="shared" si="10"/>
        <v>0.6915064102564102</v>
      </c>
      <c r="K79" s="223">
        <f t="shared" si="11"/>
        <v>0.7083333333333333</v>
      </c>
      <c r="L79" s="121">
        <f t="shared" si="12"/>
        <v>63</v>
      </c>
    </row>
    <row r="80" spans="1:12" ht="12" customHeight="1">
      <c r="A80" s="239">
        <v>11</v>
      </c>
      <c r="B80" s="217">
        <f>B79-A80</f>
        <v>0</v>
      </c>
      <c r="C80" s="217">
        <f>C79+A80</f>
        <v>190.5</v>
      </c>
      <c r="D80" s="244" t="s">
        <v>613</v>
      </c>
      <c r="E80" s="219"/>
      <c r="F80" s="220"/>
      <c r="G80" s="223">
        <f t="shared" si="7"/>
        <v>0.6822916666666666</v>
      </c>
      <c r="H80" s="223">
        <f t="shared" si="8"/>
        <v>0.6951388888888889</v>
      </c>
      <c r="I80" s="223">
        <f t="shared" si="9"/>
        <v>0.7098214285714286</v>
      </c>
      <c r="J80" s="223">
        <f t="shared" si="10"/>
        <v>0.7267628205128205</v>
      </c>
      <c r="K80" s="223">
        <f t="shared" si="11"/>
        <v>0.7465277777777777</v>
      </c>
      <c r="L80" s="121">
        <f t="shared" si="12"/>
        <v>74</v>
      </c>
    </row>
    <row r="81" ht="12.75" customHeight="1">
      <c r="E81" s="95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orientation="portrait" paperSize="9" scale="75" r:id="rId2"/>
  <headerFooter alignWithMargins="0">
    <oddFooter>&amp;L&amp;F   &amp;D  &amp;T&amp;R&amp;8Les communes en lettres majuscules sont des
 chefs-lieux de cantons, sous-préfectures ou préfectures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I89" sqref="I89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1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2.75" customHeight="1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05" t="s">
        <v>1</v>
      </c>
      <c r="M1" s="30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05" t="s">
        <v>122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5"/>
      <c r="M2" s="10"/>
      <c r="N2" s="35"/>
      <c r="O2" s="35"/>
      <c r="P2" s="5"/>
      <c r="Q2" s="5"/>
      <c r="R2" s="5"/>
      <c r="S2" s="12"/>
    </row>
    <row r="3" spans="1:19" ht="12.75" customHeight="1">
      <c r="A3" s="305" t="s">
        <v>614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168" t="s">
        <v>2</v>
      </c>
      <c r="M3" s="10">
        <v>1</v>
      </c>
      <c r="N3" s="35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04" t="s">
        <v>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5"/>
    </row>
    <row r="5" spans="1:14" ht="12.75" customHeight="1" thickBot="1">
      <c r="A5" s="17"/>
      <c r="B5" s="10"/>
      <c r="C5" s="169" t="s">
        <v>834</v>
      </c>
      <c r="D5" s="306" t="s">
        <v>839</v>
      </c>
      <c r="E5" s="306"/>
      <c r="F5" s="306"/>
      <c r="G5" s="306"/>
      <c r="H5" s="17">
        <v>188</v>
      </c>
      <c r="I5" s="10" t="s">
        <v>5</v>
      </c>
      <c r="J5" s="10"/>
      <c r="K5" s="42"/>
      <c r="L5" s="18">
        <v>0.125</v>
      </c>
      <c r="M5" s="18">
        <v>0.125</v>
      </c>
      <c r="N5" s="3" t="s">
        <v>6</v>
      </c>
    </row>
    <row r="6" spans="1:14" ht="12.75" customHeight="1" thickBot="1">
      <c r="A6" s="19"/>
      <c r="B6" s="20" t="s">
        <v>5</v>
      </c>
      <c r="C6" s="43"/>
      <c r="D6" s="21" t="s">
        <v>7</v>
      </c>
      <c r="E6" s="22" t="s">
        <v>8</v>
      </c>
      <c r="F6" s="22" t="s">
        <v>9</v>
      </c>
      <c r="G6" s="303" t="s">
        <v>10</v>
      </c>
      <c r="H6" s="303"/>
      <c r="I6" s="303"/>
      <c r="J6" s="303"/>
      <c r="K6" s="303"/>
      <c r="L6" s="18">
        <v>0.46875</v>
      </c>
      <c r="M6" s="18">
        <v>0.5104166666666666</v>
      </c>
      <c r="N6" s="16" t="s">
        <v>11</v>
      </c>
    </row>
    <row r="7" spans="1:13" ht="12.75" customHeight="1" thickBot="1">
      <c r="A7" s="24" t="s">
        <v>12</v>
      </c>
      <c r="B7" s="25" t="s">
        <v>13</v>
      </c>
      <c r="C7" s="25" t="s">
        <v>14</v>
      </c>
      <c r="D7" s="26"/>
      <c r="E7" s="28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</row>
    <row r="8" spans="1:15" ht="12" customHeight="1">
      <c r="A8" s="180"/>
      <c r="B8" s="126"/>
      <c r="C8" s="126"/>
      <c r="D8" s="194" t="s">
        <v>608</v>
      </c>
      <c r="E8" s="207"/>
      <c r="F8" s="201"/>
      <c r="G8" s="126"/>
      <c r="H8" s="137"/>
      <c r="I8" s="132"/>
      <c r="J8" s="132"/>
      <c r="K8" s="187"/>
      <c r="L8" s="90"/>
      <c r="M8" s="91"/>
      <c r="N8" s="79"/>
      <c r="O8" s="79"/>
    </row>
    <row r="9" spans="1:15" ht="12" customHeight="1">
      <c r="A9" s="239">
        <v>0</v>
      </c>
      <c r="B9" s="239">
        <f>$H$5</f>
        <v>188</v>
      </c>
      <c r="C9" s="239">
        <v>0</v>
      </c>
      <c r="D9" s="244" t="s">
        <v>613</v>
      </c>
      <c r="E9" s="250" t="s">
        <v>55</v>
      </c>
      <c r="F9" s="220"/>
      <c r="G9" s="240">
        <f>$L$5</f>
        <v>0.125</v>
      </c>
      <c r="H9" s="240">
        <f>$L$5</f>
        <v>0.125</v>
      </c>
      <c r="I9" s="240">
        <f>$L$5</f>
        <v>0.125</v>
      </c>
      <c r="J9" s="240">
        <f>$M$5</f>
        <v>0.125</v>
      </c>
      <c r="K9" s="240">
        <f>$M$5</f>
        <v>0.125</v>
      </c>
      <c r="L9" s="92"/>
      <c r="M9" s="91"/>
      <c r="N9" s="91"/>
      <c r="O9" s="91"/>
    </row>
    <row r="10" spans="1:15" ht="12" customHeight="1">
      <c r="A10" s="239">
        <v>3</v>
      </c>
      <c r="B10" s="239">
        <f>B9-A10</f>
        <v>185</v>
      </c>
      <c r="C10" s="239">
        <f>C9+A10</f>
        <v>3</v>
      </c>
      <c r="D10" s="222" t="s">
        <v>615</v>
      </c>
      <c r="E10" s="250" t="s">
        <v>55</v>
      </c>
      <c r="F10" s="220"/>
      <c r="G10" s="221">
        <f>SUM($G$9+$O$3*C10)</f>
        <v>0.1328125</v>
      </c>
      <c r="H10" s="221">
        <f>SUM($H$9+$P$3*C10)</f>
        <v>0.13333333333333333</v>
      </c>
      <c r="I10" s="221">
        <f>SUM($I$9+$Q$3*C10)</f>
        <v>0.13392857142857142</v>
      </c>
      <c r="J10" s="221">
        <f>SUM($J$9+$R$3*C10)</f>
        <v>0.1346153846153846</v>
      </c>
      <c r="K10" s="221">
        <f>SUM($K$9+$S$3*C10)</f>
        <v>0.13541666666666666</v>
      </c>
      <c r="M10" s="91"/>
      <c r="N10" s="91"/>
      <c r="O10" s="91"/>
    </row>
    <row r="11" spans="1:15" ht="12" customHeight="1">
      <c r="A11" s="239">
        <v>9</v>
      </c>
      <c r="B11" s="239">
        <f aca="true" t="shared" si="0" ref="B11:B49">B10-A11</f>
        <v>176</v>
      </c>
      <c r="C11" s="239">
        <f aca="true" t="shared" si="1" ref="C11:C49">C10+A11</f>
        <v>12</v>
      </c>
      <c r="D11" s="222" t="s">
        <v>616</v>
      </c>
      <c r="E11" s="250" t="s">
        <v>55</v>
      </c>
      <c r="F11" s="220"/>
      <c r="G11" s="221">
        <f aca="true" t="shared" si="2" ref="G11:G49">SUM($G$9+$O$3*C11)</f>
        <v>0.15625</v>
      </c>
      <c r="H11" s="221">
        <f aca="true" t="shared" si="3" ref="H11:H49">SUM($H$9+$P$3*C11)</f>
        <v>0.15833333333333333</v>
      </c>
      <c r="I11" s="221">
        <f aca="true" t="shared" si="4" ref="I11:I49">SUM($I$9+$Q$3*C11)</f>
        <v>0.1607142857142857</v>
      </c>
      <c r="J11" s="221">
        <f aca="true" t="shared" si="5" ref="J11:J49">SUM($J$9+$R$3*C11)</f>
        <v>0.16346153846153846</v>
      </c>
      <c r="K11" s="221">
        <f aca="true" t="shared" si="6" ref="K11:K49">SUM($K$9+$S$3*C11)</f>
        <v>0.16666666666666666</v>
      </c>
      <c r="M11" s="91"/>
      <c r="N11" s="91"/>
      <c r="O11" s="91"/>
    </row>
    <row r="12" spans="1:15" s="175" customFormat="1" ht="12" customHeight="1">
      <c r="A12" s="217">
        <v>5</v>
      </c>
      <c r="B12" s="217">
        <f t="shared" si="0"/>
        <v>171</v>
      </c>
      <c r="C12" s="217">
        <f t="shared" si="1"/>
        <v>17</v>
      </c>
      <c r="D12" s="225" t="s">
        <v>617</v>
      </c>
      <c r="E12" s="250" t="s">
        <v>55</v>
      </c>
      <c r="F12" s="226"/>
      <c r="G12" s="223">
        <f>SUM($G$9+$O$3*C12)</f>
        <v>0.16927083333333331</v>
      </c>
      <c r="H12" s="223">
        <f t="shared" si="3"/>
        <v>0.17222222222222222</v>
      </c>
      <c r="I12" s="223">
        <f t="shared" si="4"/>
        <v>0.17559523809523808</v>
      </c>
      <c r="J12" s="223">
        <f t="shared" si="5"/>
        <v>0.1794871794871795</v>
      </c>
      <c r="K12" s="223">
        <f t="shared" si="6"/>
        <v>0.1840277777777778</v>
      </c>
      <c r="M12" s="119"/>
      <c r="N12" s="119"/>
      <c r="O12" s="119"/>
    </row>
    <row r="13" spans="1:15" s="175" customFormat="1" ht="12" customHeight="1">
      <c r="A13" s="217">
        <v>1</v>
      </c>
      <c r="B13" s="217">
        <f t="shared" si="0"/>
        <v>170</v>
      </c>
      <c r="C13" s="217">
        <f t="shared" si="1"/>
        <v>18</v>
      </c>
      <c r="D13" s="243" t="s">
        <v>618</v>
      </c>
      <c r="E13" s="250" t="s">
        <v>55</v>
      </c>
      <c r="F13" s="226"/>
      <c r="G13" s="223">
        <f t="shared" si="2"/>
        <v>0.171875</v>
      </c>
      <c r="H13" s="223">
        <f t="shared" si="3"/>
        <v>0.175</v>
      </c>
      <c r="I13" s="223">
        <f t="shared" si="4"/>
        <v>0.17857142857142858</v>
      </c>
      <c r="J13" s="223">
        <f t="shared" si="5"/>
        <v>0.18269230769230768</v>
      </c>
      <c r="K13" s="223">
        <f t="shared" si="6"/>
        <v>0.1875</v>
      </c>
      <c r="M13" s="119"/>
      <c r="N13" s="119"/>
      <c r="O13" s="119"/>
    </row>
    <row r="14" spans="1:15" s="175" customFormat="1" ht="12" customHeight="1">
      <c r="A14" s="217">
        <v>5.5</v>
      </c>
      <c r="B14" s="217">
        <f t="shared" si="0"/>
        <v>164.5</v>
      </c>
      <c r="C14" s="217">
        <f t="shared" si="1"/>
        <v>23.5</v>
      </c>
      <c r="D14" s="243" t="s">
        <v>619</v>
      </c>
      <c r="E14" s="250" t="s">
        <v>55</v>
      </c>
      <c r="F14" s="226"/>
      <c r="G14" s="223">
        <f t="shared" si="2"/>
        <v>0.18619791666666666</v>
      </c>
      <c r="H14" s="223">
        <f t="shared" si="3"/>
        <v>0.19027777777777777</v>
      </c>
      <c r="I14" s="223">
        <f t="shared" si="4"/>
        <v>0.1949404761904762</v>
      </c>
      <c r="J14" s="223">
        <f t="shared" si="5"/>
        <v>0.20032051282051283</v>
      </c>
      <c r="K14" s="223">
        <f t="shared" si="6"/>
        <v>0.2065972222222222</v>
      </c>
      <c r="M14" s="119"/>
      <c r="N14" s="119"/>
      <c r="O14" s="119"/>
    </row>
    <row r="15" spans="1:15" s="175" customFormat="1" ht="12" customHeight="1">
      <c r="A15" s="217">
        <v>3.5</v>
      </c>
      <c r="B15" s="217">
        <f t="shared" si="0"/>
        <v>161</v>
      </c>
      <c r="C15" s="217">
        <f t="shared" si="1"/>
        <v>27</v>
      </c>
      <c r="D15" s="243" t="s">
        <v>620</v>
      </c>
      <c r="E15" s="251" t="s">
        <v>621</v>
      </c>
      <c r="F15" s="226"/>
      <c r="G15" s="223">
        <f t="shared" si="2"/>
        <v>0.1953125</v>
      </c>
      <c r="H15" s="223">
        <f t="shared" si="3"/>
        <v>0.2</v>
      </c>
      <c r="I15" s="223">
        <f t="shared" si="4"/>
        <v>0.20535714285714285</v>
      </c>
      <c r="J15" s="223">
        <f t="shared" si="5"/>
        <v>0.21153846153846154</v>
      </c>
      <c r="K15" s="223">
        <f t="shared" si="6"/>
        <v>0.21875</v>
      </c>
      <c r="M15" s="119"/>
      <c r="N15" s="119"/>
      <c r="O15" s="119"/>
    </row>
    <row r="16" spans="1:15" s="175" customFormat="1" ht="12" customHeight="1">
      <c r="A16" s="217">
        <v>1</v>
      </c>
      <c r="B16" s="217">
        <f t="shared" si="0"/>
        <v>160</v>
      </c>
      <c r="C16" s="217">
        <f t="shared" si="1"/>
        <v>28</v>
      </c>
      <c r="D16" s="226" t="s">
        <v>622</v>
      </c>
      <c r="E16" s="251" t="s">
        <v>57</v>
      </c>
      <c r="F16" s="226"/>
      <c r="G16" s="223">
        <f t="shared" si="2"/>
        <v>0.19791666666666666</v>
      </c>
      <c r="H16" s="223">
        <f t="shared" si="3"/>
        <v>0.20277777777777778</v>
      </c>
      <c r="I16" s="223">
        <f t="shared" si="4"/>
        <v>0.20833333333333331</v>
      </c>
      <c r="J16" s="223">
        <f t="shared" si="5"/>
        <v>0.21474358974358976</v>
      </c>
      <c r="K16" s="223">
        <f t="shared" si="6"/>
        <v>0.2222222222222222</v>
      </c>
      <c r="M16" s="119"/>
      <c r="N16" s="119"/>
      <c r="O16" s="119"/>
    </row>
    <row r="17" spans="1:15" s="175" customFormat="1" ht="12" customHeight="1">
      <c r="A17" s="217">
        <v>5.5</v>
      </c>
      <c r="B17" s="217">
        <f t="shared" si="0"/>
        <v>154.5</v>
      </c>
      <c r="C17" s="217">
        <f t="shared" si="1"/>
        <v>33.5</v>
      </c>
      <c r="D17" s="243" t="s">
        <v>623</v>
      </c>
      <c r="E17" s="251" t="s">
        <v>69</v>
      </c>
      <c r="F17" s="226"/>
      <c r="G17" s="223">
        <f t="shared" si="2"/>
        <v>0.21223958333333331</v>
      </c>
      <c r="H17" s="223">
        <f t="shared" si="3"/>
        <v>0.21805555555555556</v>
      </c>
      <c r="I17" s="223">
        <f t="shared" si="4"/>
        <v>0.22470238095238093</v>
      </c>
      <c r="J17" s="223">
        <f t="shared" si="5"/>
        <v>0.23237179487179488</v>
      </c>
      <c r="K17" s="223">
        <f t="shared" si="6"/>
        <v>0.24131944444444442</v>
      </c>
      <c r="M17" s="119"/>
      <c r="N17" s="119"/>
      <c r="O17" s="119"/>
    </row>
    <row r="18" spans="1:15" s="175" customFormat="1" ht="12" customHeight="1">
      <c r="A18" s="217">
        <v>8</v>
      </c>
      <c r="B18" s="217">
        <f t="shared" si="0"/>
        <v>146.5</v>
      </c>
      <c r="C18" s="217">
        <f t="shared" si="1"/>
        <v>41.5</v>
      </c>
      <c r="D18" s="243" t="s">
        <v>624</v>
      </c>
      <c r="E18" s="251" t="s">
        <v>105</v>
      </c>
      <c r="F18" s="226"/>
      <c r="G18" s="223">
        <f t="shared" si="2"/>
        <v>0.23307291666666666</v>
      </c>
      <c r="H18" s="223">
        <f t="shared" si="3"/>
        <v>0.24027777777777776</v>
      </c>
      <c r="I18" s="223">
        <f t="shared" si="4"/>
        <v>0.24851190476190477</v>
      </c>
      <c r="J18" s="223">
        <f t="shared" si="5"/>
        <v>0.2580128205128205</v>
      </c>
      <c r="K18" s="223">
        <f t="shared" si="6"/>
        <v>0.2690972222222222</v>
      </c>
      <c r="M18" s="119"/>
      <c r="N18" s="119"/>
      <c r="O18" s="119"/>
    </row>
    <row r="19" spans="1:15" s="175" customFormat="1" ht="12" customHeight="1">
      <c r="A19" s="217">
        <v>8</v>
      </c>
      <c r="B19" s="217">
        <f t="shared" si="0"/>
        <v>138.5</v>
      </c>
      <c r="C19" s="217">
        <f t="shared" si="1"/>
        <v>49.5</v>
      </c>
      <c r="D19" s="243" t="s">
        <v>625</v>
      </c>
      <c r="E19" s="251" t="s">
        <v>105</v>
      </c>
      <c r="F19" s="226"/>
      <c r="G19" s="223">
        <f t="shared" si="2"/>
        <v>0.25390625</v>
      </c>
      <c r="H19" s="223">
        <f t="shared" si="3"/>
        <v>0.26249999999999996</v>
      </c>
      <c r="I19" s="223">
        <f t="shared" si="4"/>
        <v>0.2723214285714286</v>
      </c>
      <c r="J19" s="223">
        <f t="shared" si="5"/>
        <v>0.28365384615384615</v>
      </c>
      <c r="K19" s="223">
        <f t="shared" si="6"/>
        <v>0.296875</v>
      </c>
      <c r="M19" s="119"/>
      <c r="N19" s="119"/>
      <c r="O19" s="119"/>
    </row>
    <row r="20" spans="1:15" s="175" customFormat="1" ht="12" customHeight="1">
      <c r="A20" s="217">
        <v>2.5</v>
      </c>
      <c r="B20" s="217">
        <f t="shared" si="0"/>
        <v>136</v>
      </c>
      <c r="C20" s="217">
        <f t="shared" si="1"/>
        <v>52</v>
      </c>
      <c r="D20" s="243" t="s">
        <v>626</v>
      </c>
      <c r="E20" s="251" t="s">
        <v>105</v>
      </c>
      <c r="F20" s="226"/>
      <c r="G20" s="223">
        <f t="shared" si="2"/>
        <v>0.26041666666666663</v>
      </c>
      <c r="H20" s="223">
        <f t="shared" si="3"/>
        <v>0.26944444444444443</v>
      </c>
      <c r="I20" s="223">
        <f t="shared" si="4"/>
        <v>0.27976190476190477</v>
      </c>
      <c r="J20" s="223">
        <f t="shared" si="5"/>
        <v>0.29166666666666663</v>
      </c>
      <c r="K20" s="223">
        <f t="shared" si="6"/>
        <v>0.3055555555555556</v>
      </c>
      <c r="M20" s="119"/>
      <c r="N20" s="119"/>
      <c r="O20" s="119"/>
    </row>
    <row r="21" spans="1:15" s="175" customFormat="1" ht="12" customHeight="1">
      <c r="A21" s="211">
        <v>6</v>
      </c>
      <c r="B21" s="211">
        <f t="shared" si="0"/>
        <v>130</v>
      </c>
      <c r="C21" s="211">
        <f t="shared" si="1"/>
        <v>58</v>
      </c>
      <c r="D21" s="252" t="s">
        <v>627</v>
      </c>
      <c r="E21" s="253" t="s">
        <v>99</v>
      </c>
      <c r="F21" s="214"/>
      <c r="G21" s="246">
        <f t="shared" si="2"/>
        <v>0.27604166666666663</v>
      </c>
      <c r="H21" s="246">
        <f t="shared" si="3"/>
        <v>0.2861111111111111</v>
      </c>
      <c r="I21" s="246">
        <f t="shared" si="4"/>
        <v>0.2976190476190476</v>
      </c>
      <c r="J21" s="246">
        <f t="shared" si="5"/>
        <v>0.3108974358974359</v>
      </c>
      <c r="K21" s="246">
        <f t="shared" si="6"/>
        <v>0.32638888888888884</v>
      </c>
      <c r="M21" s="119"/>
      <c r="N21" s="119"/>
      <c r="O21" s="119"/>
    </row>
    <row r="22" spans="1:15" s="175" customFormat="1" ht="12" customHeight="1">
      <c r="A22" s="217">
        <v>7.5</v>
      </c>
      <c r="B22" s="217">
        <f t="shared" si="0"/>
        <v>122.5</v>
      </c>
      <c r="C22" s="217">
        <f t="shared" si="1"/>
        <v>65.5</v>
      </c>
      <c r="D22" s="243" t="s">
        <v>628</v>
      </c>
      <c r="E22" s="251" t="s">
        <v>99</v>
      </c>
      <c r="F22" s="226"/>
      <c r="G22" s="223">
        <f t="shared" si="2"/>
        <v>0.29557291666666663</v>
      </c>
      <c r="H22" s="223">
        <f t="shared" si="3"/>
        <v>0.30694444444444446</v>
      </c>
      <c r="I22" s="223">
        <f t="shared" si="4"/>
        <v>0.31994047619047616</v>
      </c>
      <c r="J22" s="223">
        <f t="shared" si="5"/>
        <v>0.33493589743589747</v>
      </c>
      <c r="K22" s="223">
        <f t="shared" si="6"/>
        <v>0.3524305555555556</v>
      </c>
      <c r="M22" s="119"/>
      <c r="N22" s="119"/>
      <c r="O22" s="119"/>
    </row>
    <row r="23" spans="1:15" s="175" customFormat="1" ht="12" customHeight="1">
      <c r="A23" s="217">
        <v>2.5</v>
      </c>
      <c r="B23" s="217">
        <f t="shared" si="0"/>
        <v>120</v>
      </c>
      <c r="C23" s="217">
        <f t="shared" si="1"/>
        <v>68</v>
      </c>
      <c r="D23" s="226" t="s">
        <v>629</v>
      </c>
      <c r="E23" s="251" t="s">
        <v>70</v>
      </c>
      <c r="F23" s="226"/>
      <c r="G23" s="223">
        <f t="shared" si="2"/>
        <v>0.3020833333333333</v>
      </c>
      <c r="H23" s="223">
        <f t="shared" si="3"/>
        <v>0.3138888888888889</v>
      </c>
      <c r="I23" s="223">
        <f t="shared" si="4"/>
        <v>0.3273809523809524</v>
      </c>
      <c r="J23" s="223">
        <f t="shared" si="5"/>
        <v>0.34294871794871795</v>
      </c>
      <c r="K23" s="223">
        <f t="shared" si="6"/>
        <v>0.3611111111111111</v>
      </c>
      <c r="M23" s="119"/>
      <c r="N23" s="119"/>
      <c r="O23" s="119"/>
    </row>
    <row r="24" spans="1:15" s="175" customFormat="1" ht="12" customHeight="1">
      <c r="A24" s="217">
        <v>4.5</v>
      </c>
      <c r="B24" s="217">
        <f t="shared" si="0"/>
        <v>115.5</v>
      </c>
      <c r="C24" s="217">
        <f t="shared" si="1"/>
        <v>72.5</v>
      </c>
      <c r="D24" s="243" t="s">
        <v>630</v>
      </c>
      <c r="E24" s="251" t="s">
        <v>70</v>
      </c>
      <c r="F24" s="226"/>
      <c r="G24" s="223">
        <f t="shared" si="2"/>
        <v>0.3138020833333333</v>
      </c>
      <c r="H24" s="223">
        <f t="shared" si="3"/>
        <v>0.32638888888888884</v>
      </c>
      <c r="I24" s="223">
        <f t="shared" si="4"/>
        <v>0.34077380952380953</v>
      </c>
      <c r="J24" s="223">
        <f t="shared" si="5"/>
        <v>0.3573717948717948</v>
      </c>
      <c r="K24" s="223">
        <f t="shared" si="6"/>
        <v>0.3767361111111111</v>
      </c>
      <c r="M24" s="119"/>
      <c r="N24" s="119"/>
      <c r="O24" s="119"/>
    </row>
    <row r="25" spans="1:15" s="175" customFormat="1" ht="12" customHeight="1">
      <c r="A25" s="217">
        <v>6</v>
      </c>
      <c r="B25" s="217">
        <f t="shared" si="0"/>
        <v>109.5</v>
      </c>
      <c r="C25" s="217">
        <f t="shared" si="1"/>
        <v>78.5</v>
      </c>
      <c r="D25" s="243" t="s">
        <v>631</v>
      </c>
      <c r="E25" s="251" t="s">
        <v>70</v>
      </c>
      <c r="F25" s="226"/>
      <c r="G25" s="223">
        <f t="shared" si="2"/>
        <v>0.3294270833333333</v>
      </c>
      <c r="H25" s="223">
        <f t="shared" si="3"/>
        <v>0.34305555555555556</v>
      </c>
      <c r="I25" s="223">
        <f t="shared" si="4"/>
        <v>0.35863095238095233</v>
      </c>
      <c r="J25" s="223">
        <f t="shared" si="5"/>
        <v>0.3766025641025641</v>
      </c>
      <c r="K25" s="223">
        <f t="shared" si="6"/>
        <v>0.3975694444444444</v>
      </c>
      <c r="M25" s="119"/>
      <c r="N25" s="119"/>
      <c r="O25" s="119"/>
    </row>
    <row r="26" spans="1:15" s="175" customFormat="1" ht="12" customHeight="1">
      <c r="A26" s="217">
        <v>10</v>
      </c>
      <c r="B26" s="217">
        <f t="shared" si="0"/>
        <v>99.5</v>
      </c>
      <c r="C26" s="217">
        <f t="shared" si="1"/>
        <v>88.5</v>
      </c>
      <c r="D26" s="243" t="s">
        <v>632</v>
      </c>
      <c r="E26" s="251" t="s">
        <v>86</v>
      </c>
      <c r="F26" s="226"/>
      <c r="G26" s="223">
        <f t="shared" si="2"/>
        <v>0.35546875</v>
      </c>
      <c r="H26" s="223">
        <f t="shared" si="3"/>
        <v>0.3708333333333333</v>
      </c>
      <c r="I26" s="223">
        <f t="shared" si="4"/>
        <v>0.38839285714285715</v>
      </c>
      <c r="J26" s="223">
        <f t="shared" si="5"/>
        <v>0.40865384615384615</v>
      </c>
      <c r="K26" s="223">
        <f t="shared" si="6"/>
        <v>0.43229166666666663</v>
      </c>
      <c r="M26" s="119"/>
      <c r="N26" s="119"/>
      <c r="O26" s="119"/>
    </row>
    <row r="27" spans="1:15" s="175" customFormat="1" ht="12" customHeight="1">
      <c r="A27" s="217">
        <v>12</v>
      </c>
      <c r="B27" s="217">
        <f t="shared" si="0"/>
        <v>87.5</v>
      </c>
      <c r="C27" s="217">
        <f t="shared" si="1"/>
        <v>100.5</v>
      </c>
      <c r="D27" s="225" t="s">
        <v>633</v>
      </c>
      <c r="E27" s="251" t="s">
        <v>86</v>
      </c>
      <c r="F27" s="226"/>
      <c r="G27" s="223">
        <f t="shared" si="2"/>
        <v>0.38671875</v>
      </c>
      <c r="H27" s="223">
        <f t="shared" si="3"/>
        <v>0.4041666666666666</v>
      </c>
      <c r="I27" s="223">
        <f t="shared" si="4"/>
        <v>0.42410714285714285</v>
      </c>
      <c r="J27" s="223">
        <f t="shared" si="5"/>
        <v>0.4471153846153846</v>
      </c>
      <c r="K27" s="223">
        <f t="shared" si="6"/>
        <v>0.4739583333333333</v>
      </c>
      <c r="M27" s="119"/>
      <c r="N27" s="119"/>
      <c r="O27" s="119"/>
    </row>
    <row r="28" spans="1:15" s="175" customFormat="1" ht="12" customHeight="1">
      <c r="A28" s="217">
        <v>5</v>
      </c>
      <c r="B28" s="217">
        <f t="shared" si="0"/>
        <v>82.5</v>
      </c>
      <c r="C28" s="217">
        <f t="shared" si="1"/>
        <v>105.5</v>
      </c>
      <c r="D28" s="243" t="s">
        <v>634</v>
      </c>
      <c r="E28" s="251" t="s">
        <v>86</v>
      </c>
      <c r="F28" s="226"/>
      <c r="G28" s="223">
        <f t="shared" si="2"/>
        <v>0.3997395833333333</v>
      </c>
      <c r="H28" s="223">
        <f t="shared" si="3"/>
        <v>0.4180555555555555</v>
      </c>
      <c r="I28" s="223">
        <f t="shared" si="4"/>
        <v>0.43898809523809523</v>
      </c>
      <c r="J28" s="223">
        <f t="shared" si="5"/>
        <v>0.4631410256410256</v>
      </c>
      <c r="K28" s="223">
        <f t="shared" si="6"/>
        <v>0.4913194444444444</v>
      </c>
      <c r="M28" s="119"/>
      <c r="N28" s="119"/>
      <c r="O28" s="119"/>
    </row>
    <row r="29" spans="1:15" s="175" customFormat="1" ht="12" customHeight="1">
      <c r="A29" s="217">
        <v>7.5</v>
      </c>
      <c r="B29" s="217">
        <f t="shared" si="0"/>
        <v>75</v>
      </c>
      <c r="C29" s="217">
        <f t="shared" si="1"/>
        <v>113</v>
      </c>
      <c r="D29" s="243" t="s">
        <v>635</v>
      </c>
      <c r="E29" s="251" t="s">
        <v>86</v>
      </c>
      <c r="F29" s="226"/>
      <c r="G29" s="223">
        <f t="shared" si="2"/>
        <v>0.4192708333333333</v>
      </c>
      <c r="H29" s="223">
        <f t="shared" si="3"/>
        <v>0.43888888888888883</v>
      </c>
      <c r="I29" s="223">
        <f t="shared" si="4"/>
        <v>0.4613095238095238</v>
      </c>
      <c r="J29" s="223">
        <f t="shared" si="5"/>
        <v>0.48717948717948717</v>
      </c>
      <c r="K29" s="223">
        <f t="shared" si="6"/>
        <v>0.5173611111111112</v>
      </c>
      <c r="M29" s="119"/>
      <c r="N29" s="119"/>
      <c r="O29" s="119"/>
    </row>
    <row r="30" spans="1:15" s="175" customFormat="1" ht="12" customHeight="1" hidden="1">
      <c r="A30" s="217"/>
      <c r="B30" s="217">
        <f t="shared" si="0"/>
        <v>75</v>
      </c>
      <c r="C30" s="217">
        <f t="shared" si="1"/>
        <v>113</v>
      </c>
      <c r="D30" s="243"/>
      <c r="E30" s="251"/>
      <c r="F30" s="226"/>
      <c r="G30" s="223">
        <f t="shared" si="2"/>
        <v>0.4192708333333333</v>
      </c>
      <c r="H30" s="223">
        <f t="shared" si="3"/>
        <v>0.43888888888888883</v>
      </c>
      <c r="I30" s="223">
        <f t="shared" si="4"/>
        <v>0.4613095238095238</v>
      </c>
      <c r="J30" s="223">
        <f t="shared" si="5"/>
        <v>0.48717948717948717</v>
      </c>
      <c r="K30" s="223">
        <f t="shared" si="6"/>
        <v>0.5173611111111112</v>
      </c>
      <c r="M30" s="119"/>
      <c r="N30" s="119"/>
      <c r="O30" s="119"/>
    </row>
    <row r="31" spans="1:15" s="175" customFormat="1" ht="12" customHeight="1" hidden="1">
      <c r="A31" s="217"/>
      <c r="B31" s="217">
        <f>B30-A31</f>
        <v>75</v>
      </c>
      <c r="C31" s="217">
        <f>C30+A31</f>
        <v>113</v>
      </c>
      <c r="D31" s="243"/>
      <c r="E31" s="251"/>
      <c r="F31" s="226"/>
      <c r="G31" s="223">
        <f t="shared" si="2"/>
        <v>0.4192708333333333</v>
      </c>
      <c r="H31" s="223">
        <f t="shared" si="3"/>
        <v>0.43888888888888883</v>
      </c>
      <c r="I31" s="223">
        <f t="shared" si="4"/>
        <v>0.4613095238095238</v>
      </c>
      <c r="J31" s="223">
        <f t="shared" si="5"/>
        <v>0.48717948717948717</v>
      </c>
      <c r="K31" s="223">
        <f t="shared" si="6"/>
        <v>0.5173611111111112</v>
      </c>
      <c r="M31" s="119"/>
      <c r="N31" s="119"/>
      <c r="O31" s="119"/>
    </row>
    <row r="32" spans="1:15" s="175" customFormat="1" ht="12" customHeight="1" hidden="1">
      <c r="A32" s="217"/>
      <c r="B32" s="217">
        <f>B31-A32</f>
        <v>75</v>
      </c>
      <c r="C32" s="217">
        <f>C31+A32</f>
        <v>113</v>
      </c>
      <c r="D32" s="243"/>
      <c r="E32" s="251"/>
      <c r="F32" s="226"/>
      <c r="G32" s="223">
        <f t="shared" si="2"/>
        <v>0.4192708333333333</v>
      </c>
      <c r="H32" s="223">
        <f t="shared" si="3"/>
        <v>0.43888888888888883</v>
      </c>
      <c r="I32" s="223">
        <f t="shared" si="4"/>
        <v>0.4613095238095238</v>
      </c>
      <c r="J32" s="223">
        <f t="shared" si="5"/>
        <v>0.48717948717948717</v>
      </c>
      <c r="K32" s="223">
        <f t="shared" si="6"/>
        <v>0.5173611111111112</v>
      </c>
      <c r="M32" s="119"/>
      <c r="N32" s="119"/>
      <c r="O32" s="119"/>
    </row>
    <row r="33" spans="1:15" s="175" customFormat="1" ht="12" customHeight="1" hidden="1">
      <c r="A33" s="217"/>
      <c r="B33" s="217">
        <f t="shared" si="0"/>
        <v>75</v>
      </c>
      <c r="C33" s="217">
        <f t="shared" si="1"/>
        <v>113</v>
      </c>
      <c r="D33" s="243"/>
      <c r="E33" s="251"/>
      <c r="F33" s="226"/>
      <c r="G33" s="223">
        <f t="shared" si="2"/>
        <v>0.4192708333333333</v>
      </c>
      <c r="H33" s="223">
        <f t="shared" si="3"/>
        <v>0.43888888888888883</v>
      </c>
      <c r="I33" s="223">
        <f t="shared" si="4"/>
        <v>0.4613095238095238</v>
      </c>
      <c r="J33" s="223">
        <f t="shared" si="5"/>
        <v>0.48717948717948717</v>
      </c>
      <c r="K33" s="223">
        <f t="shared" si="6"/>
        <v>0.5173611111111112</v>
      </c>
      <c r="L33" s="120"/>
      <c r="M33" s="119"/>
      <c r="N33" s="119"/>
      <c r="O33" s="119"/>
    </row>
    <row r="34" spans="1:15" s="175" customFormat="1" ht="12" customHeight="1" hidden="1">
      <c r="A34" s="217"/>
      <c r="B34" s="217">
        <f t="shared" si="0"/>
        <v>75</v>
      </c>
      <c r="C34" s="217">
        <f t="shared" si="1"/>
        <v>113</v>
      </c>
      <c r="D34" s="243"/>
      <c r="E34" s="251"/>
      <c r="F34" s="226"/>
      <c r="G34" s="223">
        <f t="shared" si="2"/>
        <v>0.4192708333333333</v>
      </c>
      <c r="H34" s="223">
        <f t="shared" si="3"/>
        <v>0.43888888888888883</v>
      </c>
      <c r="I34" s="223">
        <f t="shared" si="4"/>
        <v>0.4613095238095238</v>
      </c>
      <c r="J34" s="223">
        <f t="shared" si="5"/>
        <v>0.48717948717948717</v>
      </c>
      <c r="K34" s="223">
        <f t="shared" si="6"/>
        <v>0.5173611111111112</v>
      </c>
      <c r="L34" s="120"/>
      <c r="M34" s="119"/>
      <c r="N34" s="119"/>
      <c r="O34" s="119"/>
    </row>
    <row r="35" spans="1:15" s="175" customFormat="1" ht="12" customHeight="1" hidden="1">
      <c r="A35" s="217"/>
      <c r="B35" s="217">
        <f t="shared" si="0"/>
        <v>75</v>
      </c>
      <c r="C35" s="217">
        <f t="shared" si="1"/>
        <v>113</v>
      </c>
      <c r="D35" s="243"/>
      <c r="E35" s="251"/>
      <c r="F35" s="226"/>
      <c r="G35" s="223">
        <f t="shared" si="2"/>
        <v>0.4192708333333333</v>
      </c>
      <c r="H35" s="223">
        <f t="shared" si="3"/>
        <v>0.43888888888888883</v>
      </c>
      <c r="I35" s="223">
        <f t="shared" si="4"/>
        <v>0.4613095238095238</v>
      </c>
      <c r="J35" s="223">
        <f t="shared" si="5"/>
        <v>0.48717948717948717</v>
      </c>
      <c r="K35" s="223">
        <f t="shared" si="6"/>
        <v>0.5173611111111112</v>
      </c>
      <c r="L35" s="120"/>
      <c r="M35" s="119"/>
      <c r="N35" s="119"/>
      <c r="O35" s="119"/>
    </row>
    <row r="36" spans="1:15" s="175" customFormat="1" ht="12" customHeight="1" hidden="1">
      <c r="A36" s="217"/>
      <c r="B36" s="217">
        <f t="shared" si="0"/>
        <v>75</v>
      </c>
      <c r="C36" s="217">
        <f t="shared" si="1"/>
        <v>113</v>
      </c>
      <c r="D36" s="243"/>
      <c r="E36" s="251"/>
      <c r="F36" s="226"/>
      <c r="G36" s="223">
        <f t="shared" si="2"/>
        <v>0.4192708333333333</v>
      </c>
      <c r="H36" s="223">
        <f t="shared" si="3"/>
        <v>0.43888888888888883</v>
      </c>
      <c r="I36" s="223">
        <f t="shared" si="4"/>
        <v>0.4613095238095238</v>
      </c>
      <c r="J36" s="223">
        <f t="shared" si="5"/>
        <v>0.48717948717948717</v>
      </c>
      <c r="K36" s="223">
        <f t="shared" si="6"/>
        <v>0.5173611111111112</v>
      </c>
      <c r="L36" s="120"/>
      <c r="M36" s="119"/>
      <c r="N36" s="119"/>
      <c r="O36" s="119"/>
    </row>
    <row r="37" spans="1:15" s="175" customFormat="1" ht="12" customHeight="1" hidden="1">
      <c r="A37" s="217"/>
      <c r="B37" s="217">
        <f t="shared" si="0"/>
        <v>75</v>
      </c>
      <c r="C37" s="217">
        <f t="shared" si="1"/>
        <v>113</v>
      </c>
      <c r="D37" s="228"/>
      <c r="E37" s="251"/>
      <c r="F37" s="226"/>
      <c r="G37" s="223">
        <f t="shared" si="2"/>
        <v>0.4192708333333333</v>
      </c>
      <c r="H37" s="223">
        <f t="shared" si="3"/>
        <v>0.43888888888888883</v>
      </c>
      <c r="I37" s="223">
        <f t="shared" si="4"/>
        <v>0.4613095238095238</v>
      </c>
      <c r="J37" s="223">
        <f t="shared" si="5"/>
        <v>0.48717948717948717</v>
      </c>
      <c r="K37" s="223">
        <f t="shared" si="6"/>
        <v>0.5173611111111112</v>
      </c>
      <c r="L37" s="120"/>
      <c r="M37" s="119"/>
      <c r="N37" s="119"/>
      <c r="O37" s="119"/>
    </row>
    <row r="38" spans="1:15" s="175" customFormat="1" ht="12" customHeight="1" hidden="1">
      <c r="A38" s="217"/>
      <c r="B38" s="217">
        <f t="shared" si="0"/>
        <v>75</v>
      </c>
      <c r="C38" s="217">
        <f t="shared" si="1"/>
        <v>113</v>
      </c>
      <c r="D38" s="243"/>
      <c r="E38" s="251"/>
      <c r="F38" s="226"/>
      <c r="G38" s="223">
        <f t="shared" si="2"/>
        <v>0.4192708333333333</v>
      </c>
      <c r="H38" s="223">
        <f t="shared" si="3"/>
        <v>0.43888888888888883</v>
      </c>
      <c r="I38" s="223">
        <f t="shared" si="4"/>
        <v>0.4613095238095238</v>
      </c>
      <c r="J38" s="223">
        <f t="shared" si="5"/>
        <v>0.48717948717948717</v>
      </c>
      <c r="K38" s="223">
        <f t="shared" si="6"/>
        <v>0.5173611111111112</v>
      </c>
      <c r="L38" s="120"/>
      <c r="M38" s="119"/>
      <c r="N38" s="119"/>
      <c r="O38" s="119"/>
    </row>
    <row r="39" spans="1:15" s="175" customFormat="1" ht="12" customHeight="1" hidden="1">
      <c r="A39" s="217"/>
      <c r="B39" s="217">
        <f t="shared" si="0"/>
        <v>75</v>
      </c>
      <c r="C39" s="217">
        <f t="shared" si="1"/>
        <v>113</v>
      </c>
      <c r="D39" s="243"/>
      <c r="E39" s="251"/>
      <c r="F39" s="226"/>
      <c r="G39" s="223">
        <f t="shared" si="2"/>
        <v>0.4192708333333333</v>
      </c>
      <c r="H39" s="223">
        <f t="shared" si="3"/>
        <v>0.43888888888888883</v>
      </c>
      <c r="I39" s="223">
        <f t="shared" si="4"/>
        <v>0.4613095238095238</v>
      </c>
      <c r="J39" s="223">
        <f t="shared" si="5"/>
        <v>0.48717948717948717</v>
      </c>
      <c r="K39" s="223">
        <f t="shared" si="6"/>
        <v>0.5173611111111112</v>
      </c>
      <c r="L39" s="120"/>
      <c r="M39" s="119"/>
      <c r="N39" s="119"/>
      <c r="O39" s="119"/>
    </row>
    <row r="40" spans="1:15" s="175" customFormat="1" ht="12" customHeight="1" hidden="1">
      <c r="A40" s="217"/>
      <c r="B40" s="217">
        <f t="shared" si="0"/>
        <v>75</v>
      </c>
      <c r="C40" s="217">
        <f t="shared" si="1"/>
        <v>113</v>
      </c>
      <c r="D40" s="243"/>
      <c r="E40" s="251"/>
      <c r="F40" s="226"/>
      <c r="G40" s="223">
        <f t="shared" si="2"/>
        <v>0.4192708333333333</v>
      </c>
      <c r="H40" s="223">
        <f t="shared" si="3"/>
        <v>0.43888888888888883</v>
      </c>
      <c r="I40" s="223">
        <f t="shared" si="4"/>
        <v>0.4613095238095238</v>
      </c>
      <c r="J40" s="223">
        <f t="shared" si="5"/>
        <v>0.48717948717948717</v>
      </c>
      <c r="K40" s="223">
        <f t="shared" si="6"/>
        <v>0.5173611111111112</v>
      </c>
      <c r="L40" s="120"/>
      <c r="M40" s="119"/>
      <c r="N40" s="119"/>
      <c r="O40" s="119"/>
    </row>
    <row r="41" spans="1:15" ht="12" customHeight="1" hidden="1">
      <c r="A41" s="239"/>
      <c r="B41" s="239">
        <f t="shared" si="0"/>
        <v>75</v>
      </c>
      <c r="C41" s="239">
        <f t="shared" si="1"/>
        <v>113</v>
      </c>
      <c r="D41" s="222"/>
      <c r="E41" s="250"/>
      <c r="F41" s="220"/>
      <c r="G41" s="221">
        <f t="shared" si="2"/>
        <v>0.4192708333333333</v>
      </c>
      <c r="H41" s="221">
        <f t="shared" si="3"/>
        <v>0.43888888888888883</v>
      </c>
      <c r="I41" s="221">
        <f t="shared" si="4"/>
        <v>0.4613095238095238</v>
      </c>
      <c r="J41" s="221">
        <f t="shared" si="5"/>
        <v>0.48717948717948717</v>
      </c>
      <c r="K41" s="221">
        <f t="shared" si="6"/>
        <v>0.5173611111111112</v>
      </c>
      <c r="L41" s="92"/>
      <c r="M41" s="91"/>
      <c r="N41" s="91"/>
      <c r="O41" s="91"/>
    </row>
    <row r="42" spans="1:15" ht="12" customHeight="1" hidden="1">
      <c r="A42" s="239"/>
      <c r="B42" s="239">
        <f t="shared" si="0"/>
        <v>75</v>
      </c>
      <c r="C42" s="239">
        <f t="shared" si="1"/>
        <v>113</v>
      </c>
      <c r="D42" s="222"/>
      <c r="E42" s="250"/>
      <c r="F42" s="220"/>
      <c r="G42" s="221">
        <f t="shared" si="2"/>
        <v>0.4192708333333333</v>
      </c>
      <c r="H42" s="221">
        <f t="shared" si="3"/>
        <v>0.43888888888888883</v>
      </c>
      <c r="I42" s="221">
        <f t="shared" si="4"/>
        <v>0.4613095238095238</v>
      </c>
      <c r="J42" s="221">
        <f t="shared" si="5"/>
        <v>0.48717948717948717</v>
      </c>
      <c r="K42" s="221">
        <f t="shared" si="6"/>
        <v>0.5173611111111112</v>
      </c>
      <c r="L42" s="92"/>
      <c r="M42" s="91"/>
      <c r="N42" s="91"/>
      <c r="O42" s="91"/>
    </row>
    <row r="43" spans="1:15" ht="12" customHeight="1" hidden="1">
      <c r="A43" s="239"/>
      <c r="B43" s="239">
        <f t="shared" si="0"/>
        <v>75</v>
      </c>
      <c r="C43" s="239">
        <f t="shared" si="1"/>
        <v>113</v>
      </c>
      <c r="D43" s="222"/>
      <c r="E43" s="250"/>
      <c r="F43" s="220"/>
      <c r="G43" s="221">
        <f t="shared" si="2"/>
        <v>0.4192708333333333</v>
      </c>
      <c r="H43" s="221">
        <f t="shared" si="3"/>
        <v>0.43888888888888883</v>
      </c>
      <c r="I43" s="221">
        <f t="shared" si="4"/>
        <v>0.4613095238095238</v>
      </c>
      <c r="J43" s="221">
        <f t="shared" si="5"/>
        <v>0.48717948717948717</v>
      </c>
      <c r="K43" s="221">
        <f t="shared" si="6"/>
        <v>0.5173611111111112</v>
      </c>
      <c r="L43" s="92"/>
      <c r="M43" s="91"/>
      <c r="N43" s="91"/>
      <c r="O43" s="91"/>
    </row>
    <row r="44" spans="1:15" ht="12" customHeight="1" hidden="1">
      <c r="A44" s="239"/>
      <c r="B44" s="239">
        <f t="shared" si="0"/>
        <v>75</v>
      </c>
      <c r="C44" s="239">
        <f t="shared" si="1"/>
        <v>113</v>
      </c>
      <c r="D44" s="222"/>
      <c r="E44" s="250"/>
      <c r="F44" s="220"/>
      <c r="G44" s="221">
        <f t="shared" si="2"/>
        <v>0.4192708333333333</v>
      </c>
      <c r="H44" s="221">
        <f t="shared" si="3"/>
        <v>0.43888888888888883</v>
      </c>
      <c r="I44" s="221">
        <f t="shared" si="4"/>
        <v>0.4613095238095238</v>
      </c>
      <c r="J44" s="221">
        <f t="shared" si="5"/>
        <v>0.48717948717948717</v>
      </c>
      <c r="K44" s="221">
        <f t="shared" si="6"/>
        <v>0.5173611111111112</v>
      </c>
      <c r="L44" s="92"/>
      <c r="M44" s="91"/>
      <c r="N44" s="91"/>
      <c r="O44" s="91"/>
    </row>
    <row r="45" spans="1:15" ht="12" customHeight="1" hidden="1">
      <c r="A45" s="239"/>
      <c r="B45" s="239">
        <f t="shared" si="0"/>
        <v>75</v>
      </c>
      <c r="C45" s="239">
        <f t="shared" si="1"/>
        <v>113</v>
      </c>
      <c r="D45" s="222"/>
      <c r="E45" s="250"/>
      <c r="F45" s="220"/>
      <c r="G45" s="221">
        <f t="shared" si="2"/>
        <v>0.4192708333333333</v>
      </c>
      <c r="H45" s="221">
        <f t="shared" si="3"/>
        <v>0.43888888888888883</v>
      </c>
      <c r="I45" s="221">
        <f t="shared" si="4"/>
        <v>0.4613095238095238</v>
      </c>
      <c r="J45" s="221">
        <f t="shared" si="5"/>
        <v>0.48717948717948717</v>
      </c>
      <c r="K45" s="221">
        <f t="shared" si="6"/>
        <v>0.5173611111111112</v>
      </c>
      <c r="L45" s="92"/>
      <c r="M45" s="91"/>
      <c r="N45" s="91"/>
      <c r="O45" s="91"/>
    </row>
    <row r="46" spans="1:15" ht="12" customHeight="1" hidden="1">
      <c r="A46" s="239"/>
      <c r="B46" s="239">
        <f t="shared" si="0"/>
        <v>75</v>
      </c>
      <c r="C46" s="239">
        <f t="shared" si="1"/>
        <v>113</v>
      </c>
      <c r="D46" s="222"/>
      <c r="E46" s="250"/>
      <c r="F46" s="220"/>
      <c r="G46" s="221">
        <f t="shared" si="2"/>
        <v>0.4192708333333333</v>
      </c>
      <c r="H46" s="221">
        <f t="shared" si="3"/>
        <v>0.43888888888888883</v>
      </c>
      <c r="I46" s="221">
        <f t="shared" si="4"/>
        <v>0.4613095238095238</v>
      </c>
      <c r="J46" s="221">
        <f t="shared" si="5"/>
        <v>0.48717948717948717</v>
      </c>
      <c r="K46" s="221">
        <f t="shared" si="6"/>
        <v>0.5173611111111112</v>
      </c>
      <c r="L46" s="92"/>
      <c r="M46" s="91"/>
      <c r="N46" s="91"/>
      <c r="O46" s="91"/>
    </row>
    <row r="47" spans="1:15" ht="12" customHeight="1" hidden="1">
      <c r="A47" s="239"/>
      <c r="B47" s="239">
        <f t="shared" si="0"/>
        <v>75</v>
      </c>
      <c r="C47" s="239">
        <f t="shared" si="1"/>
        <v>113</v>
      </c>
      <c r="D47" s="222"/>
      <c r="E47" s="250"/>
      <c r="F47" s="220"/>
      <c r="G47" s="221">
        <f t="shared" si="2"/>
        <v>0.4192708333333333</v>
      </c>
      <c r="H47" s="221">
        <f t="shared" si="3"/>
        <v>0.43888888888888883</v>
      </c>
      <c r="I47" s="221">
        <f t="shared" si="4"/>
        <v>0.4613095238095238</v>
      </c>
      <c r="J47" s="221">
        <f t="shared" si="5"/>
        <v>0.48717948717948717</v>
      </c>
      <c r="K47" s="221">
        <f t="shared" si="6"/>
        <v>0.5173611111111112</v>
      </c>
      <c r="L47" s="92"/>
      <c r="M47" s="91"/>
      <c r="N47" s="91"/>
      <c r="O47" s="91"/>
    </row>
    <row r="48" spans="1:15" ht="12" customHeight="1" hidden="1">
      <c r="A48" s="239"/>
      <c r="B48" s="239">
        <f t="shared" si="0"/>
        <v>75</v>
      </c>
      <c r="C48" s="239">
        <f t="shared" si="1"/>
        <v>113</v>
      </c>
      <c r="D48" s="222"/>
      <c r="E48" s="250"/>
      <c r="F48" s="220"/>
      <c r="G48" s="221">
        <f t="shared" si="2"/>
        <v>0.4192708333333333</v>
      </c>
      <c r="H48" s="221">
        <f t="shared" si="3"/>
        <v>0.43888888888888883</v>
      </c>
      <c r="I48" s="221">
        <f t="shared" si="4"/>
        <v>0.4613095238095238</v>
      </c>
      <c r="J48" s="221">
        <f t="shared" si="5"/>
        <v>0.48717948717948717</v>
      </c>
      <c r="K48" s="221">
        <f t="shared" si="6"/>
        <v>0.5173611111111112</v>
      </c>
      <c r="L48" s="92"/>
      <c r="M48" s="91"/>
      <c r="N48" s="91"/>
      <c r="O48" s="91"/>
    </row>
    <row r="49" spans="1:15" ht="12" customHeight="1">
      <c r="A49" s="239">
        <v>8.5</v>
      </c>
      <c r="B49" s="239">
        <f t="shared" si="0"/>
        <v>66.5</v>
      </c>
      <c r="C49" s="239">
        <f t="shared" si="1"/>
        <v>121.5</v>
      </c>
      <c r="D49" s="244" t="s">
        <v>636</v>
      </c>
      <c r="E49" s="250"/>
      <c r="F49" s="220"/>
      <c r="G49" s="221">
        <f t="shared" si="2"/>
        <v>0.44140625</v>
      </c>
      <c r="H49" s="221">
        <f t="shared" si="3"/>
        <v>0.46249999999999997</v>
      </c>
      <c r="I49" s="221">
        <f t="shared" si="4"/>
        <v>0.48660714285714285</v>
      </c>
      <c r="J49" s="221">
        <f t="shared" si="5"/>
        <v>0.5144230769230769</v>
      </c>
      <c r="K49" s="221">
        <f t="shared" si="6"/>
        <v>0.546875</v>
      </c>
      <c r="L49" s="92"/>
      <c r="M49" s="91"/>
      <c r="N49" s="91"/>
      <c r="O49" s="91"/>
    </row>
    <row r="50" spans="1:15" s="155" customFormat="1" ht="12" customHeight="1">
      <c r="A50" s="232"/>
      <c r="B50" s="232"/>
      <c r="C50" s="232"/>
      <c r="D50" s="254" t="s">
        <v>21</v>
      </c>
      <c r="E50" s="255"/>
      <c r="F50" s="235"/>
      <c r="G50" s="235"/>
      <c r="H50" s="236"/>
      <c r="I50" s="236"/>
      <c r="J50" s="236"/>
      <c r="K50" s="237"/>
      <c r="L50" s="153"/>
      <c r="M50" s="154"/>
      <c r="N50" s="154"/>
      <c r="O50" s="154"/>
    </row>
    <row r="51" spans="1:15" ht="12" customHeight="1">
      <c r="A51" s="239">
        <v>0</v>
      </c>
      <c r="B51" s="239">
        <f>B49</f>
        <v>66.5</v>
      </c>
      <c r="C51" s="239">
        <f>C49</f>
        <v>121.5</v>
      </c>
      <c r="D51" s="244" t="s">
        <v>636</v>
      </c>
      <c r="E51" s="250" t="s">
        <v>637</v>
      </c>
      <c r="F51" s="220"/>
      <c r="G51" s="240">
        <f>$L$6</f>
        <v>0.46875</v>
      </c>
      <c r="H51" s="240">
        <f>$L$6</f>
        <v>0.46875</v>
      </c>
      <c r="I51" s="240">
        <f>$L$6</f>
        <v>0.46875</v>
      </c>
      <c r="J51" s="240">
        <f>$M$6</f>
        <v>0.5104166666666666</v>
      </c>
      <c r="K51" s="240">
        <f>$M$6</f>
        <v>0.5104166666666666</v>
      </c>
      <c r="L51" s="87">
        <f>A51</f>
        <v>0</v>
      </c>
      <c r="M51" s="91"/>
      <c r="N51" s="91"/>
      <c r="O51" s="91"/>
    </row>
    <row r="52" spans="1:15" ht="12" customHeight="1">
      <c r="A52" s="239">
        <v>4.5</v>
      </c>
      <c r="B52" s="239">
        <f>B51-A52</f>
        <v>62</v>
      </c>
      <c r="C52" s="239">
        <f>C51+A52</f>
        <v>126</v>
      </c>
      <c r="D52" s="222" t="s">
        <v>638</v>
      </c>
      <c r="E52" s="250" t="s">
        <v>86</v>
      </c>
      <c r="F52" s="220"/>
      <c r="G52" s="221">
        <f>SUM($G$51+$O$3*L52)</f>
        <v>0.48046875</v>
      </c>
      <c r="H52" s="221">
        <f>SUM($H$51+$P$3*L52)</f>
        <v>0.48125</v>
      </c>
      <c r="I52" s="221">
        <f>SUM($I$51+$Q$3*L52)</f>
        <v>0.48214285714285715</v>
      </c>
      <c r="J52" s="221">
        <f>SUM($J$51+$R$3*L52)</f>
        <v>0.5248397435897435</v>
      </c>
      <c r="K52" s="221">
        <f>SUM($K$51+$S$3*L52)</f>
        <v>0.5260416666666666</v>
      </c>
      <c r="L52" s="85">
        <f>L51+A52</f>
        <v>4.5</v>
      </c>
      <c r="M52" s="91"/>
      <c r="N52" s="91"/>
      <c r="O52" s="91"/>
    </row>
    <row r="53" spans="1:15" ht="12" customHeight="1">
      <c r="A53" s="239">
        <v>1.5</v>
      </c>
      <c r="B53" s="239">
        <f aca="true" t="shared" si="7" ref="B53:B79">B52-A53</f>
        <v>60.5</v>
      </c>
      <c r="C53" s="239">
        <f aca="true" t="shared" si="8" ref="C53:C79">C52+A53</f>
        <v>127.5</v>
      </c>
      <c r="D53" s="256" t="s">
        <v>639</v>
      </c>
      <c r="E53" s="250" t="s">
        <v>72</v>
      </c>
      <c r="F53" s="220"/>
      <c r="G53" s="221">
        <f aca="true" t="shared" si="9" ref="G53:G80">SUM($G$51+$O$3*L53)</f>
        <v>0.484375</v>
      </c>
      <c r="H53" s="221">
        <f aca="true" t="shared" si="10" ref="H53:H80">SUM($H$51+$P$3*L53)</f>
        <v>0.48541666666666666</v>
      </c>
      <c r="I53" s="221">
        <f aca="true" t="shared" si="11" ref="I53:I80">SUM($I$51+$Q$3*L53)</f>
        <v>0.48660714285714285</v>
      </c>
      <c r="J53" s="221">
        <f aca="true" t="shared" si="12" ref="J53:J80">SUM($J$51+$R$3*L53)</f>
        <v>0.5296474358974359</v>
      </c>
      <c r="K53" s="221">
        <f aca="true" t="shared" si="13" ref="K53:K80">SUM($K$51+$S$3*L53)</f>
        <v>0.53125</v>
      </c>
      <c r="L53" s="85">
        <f aca="true" t="shared" si="14" ref="L53:L80">L52+A53</f>
        <v>6</v>
      </c>
      <c r="M53" s="91"/>
      <c r="N53" s="91"/>
      <c r="O53" s="91"/>
    </row>
    <row r="54" spans="1:15" ht="12" customHeight="1">
      <c r="A54" s="239">
        <v>7</v>
      </c>
      <c r="B54" s="239">
        <f t="shared" si="7"/>
        <v>53.5</v>
      </c>
      <c r="C54" s="239">
        <f t="shared" si="8"/>
        <v>134.5</v>
      </c>
      <c r="D54" s="249" t="s">
        <v>765</v>
      </c>
      <c r="E54" s="250" t="s">
        <v>72</v>
      </c>
      <c r="F54" s="220"/>
      <c r="G54" s="221">
        <f t="shared" si="9"/>
        <v>0.5026041666666666</v>
      </c>
      <c r="H54" s="221">
        <f t="shared" si="10"/>
        <v>0.5048611111111111</v>
      </c>
      <c r="I54" s="221">
        <f t="shared" si="11"/>
        <v>0.5074404761904762</v>
      </c>
      <c r="J54" s="221">
        <f t="shared" si="12"/>
        <v>0.5520833333333333</v>
      </c>
      <c r="K54" s="221">
        <f t="shared" si="13"/>
        <v>0.5555555555555555</v>
      </c>
      <c r="L54" s="85">
        <f t="shared" si="14"/>
        <v>13</v>
      </c>
      <c r="M54" s="91"/>
      <c r="N54" s="91"/>
      <c r="O54" s="91"/>
    </row>
    <row r="55" spans="1:15" ht="12" customHeight="1">
      <c r="A55" s="239">
        <v>6</v>
      </c>
      <c r="B55" s="239">
        <f t="shared" si="7"/>
        <v>47.5</v>
      </c>
      <c r="C55" s="239">
        <f t="shared" si="8"/>
        <v>140.5</v>
      </c>
      <c r="D55" s="228" t="s">
        <v>851</v>
      </c>
      <c r="E55" s="250" t="s">
        <v>850</v>
      </c>
      <c r="F55" s="220"/>
      <c r="G55" s="221">
        <f t="shared" si="9"/>
        <v>0.5182291666666666</v>
      </c>
      <c r="H55" s="221">
        <f t="shared" si="10"/>
        <v>0.5215277777777778</v>
      </c>
      <c r="I55" s="221">
        <f t="shared" si="11"/>
        <v>0.5252976190476191</v>
      </c>
      <c r="J55" s="221">
        <f t="shared" si="12"/>
        <v>0.5713141025641025</v>
      </c>
      <c r="K55" s="221">
        <f t="shared" si="13"/>
        <v>0.5763888888888888</v>
      </c>
      <c r="L55" s="85">
        <f t="shared" si="14"/>
        <v>19</v>
      </c>
      <c r="M55" s="91"/>
      <c r="N55" s="91"/>
      <c r="O55" s="91"/>
    </row>
    <row r="56" spans="1:15" ht="12" customHeight="1">
      <c r="A56" s="239">
        <v>2.5</v>
      </c>
      <c r="B56" s="239">
        <f t="shared" si="7"/>
        <v>45</v>
      </c>
      <c r="C56" s="239">
        <f t="shared" si="8"/>
        <v>143</v>
      </c>
      <c r="D56" s="228" t="s">
        <v>852</v>
      </c>
      <c r="E56" s="250" t="s">
        <v>72</v>
      </c>
      <c r="F56" s="220"/>
      <c r="G56" s="221">
        <f t="shared" si="9"/>
        <v>0.5247395833333334</v>
      </c>
      <c r="H56" s="221">
        <f t="shared" si="10"/>
        <v>0.5284722222222222</v>
      </c>
      <c r="I56" s="221">
        <f t="shared" si="11"/>
        <v>0.5327380952380952</v>
      </c>
      <c r="J56" s="221">
        <f t="shared" si="12"/>
        <v>0.579326923076923</v>
      </c>
      <c r="K56" s="221">
        <f t="shared" si="13"/>
        <v>0.5850694444444444</v>
      </c>
      <c r="L56" s="85">
        <f t="shared" si="14"/>
        <v>21.5</v>
      </c>
      <c r="M56" s="91"/>
      <c r="N56" s="91"/>
      <c r="O56" s="91"/>
    </row>
    <row r="57" spans="1:15" ht="12" customHeight="1">
      <c r="A57" s="239">
        <v>2.5</v>
      </c>
      <c r="B57" s="239">
        <f t="shared" si="7"/>
        <v>42.5</v>
      </c>
      <c r="C57" s="239">
        <f t="shared" si="8"/>
        <v>145.5</v>
      </c>
      <c r="D57" s="228" t="s">
        <v>640</v>
      </c>
      <c r="E57" s="250" t="s">
        <v>72</v>
      </c>
      <c r="F57" s="220"/>
      <c r="G57" s="221">
        <f t="shared" si="9"/>
        <v>0.53125</v>
      </c>
      <c r="H57" s="221">
        <f t="shared" si="10"/>
        <v>0.5354166666666667</v>
      </c>
      <c r="I57" s="221">
        <f t="shared" si="11"/>
        <v>0.5401785714285714</v>
      </c>
      <c r="J57" s="221">
        <f t="shared" si="12"/>
        <v>0.5873397435897436</v>
      </c>
      <c r="K57" s="221">
        <f t="shared" si="13"/>
        <v>0.59375</v>
      </c>
      <c r="L57" s="85">
        <f t="shared" si="14"/>
        <v>24</v>
      </c>
      <c r="M57" s="91"/>
      <c r="N57" s="91"/>
      <c r="O57" s="91"/>
    </row>
    <row r="58" spans="1:15" ht="12" customHeight="1">
      <c r="A58" s="239">
        <v>4.5</v>
      </c>
      <c r="B58" s="239">
        <f t="shared" si="7"/>
        <v>38</v>
      </c>
      <c r="C58" s="239">
        <f t="shared" si="8"/>
        <v>150</v>
      </c>
      <c r="D58" s="228" t="s">
        <v>641</v>
      </c>
      <c r="E58" s="250" t="s">
        <v>642</v>
      </c>
      <c r="F58" s="257"/>
      <c r="G58" s="221">
        <f t="shared" si="9"/>
        <v>0.54296875</v>
      </c>
      <c r="H58" s="221">
        <f t="shared" si="10"/>
        <v>0.5479166666666666</v>
      </c>
      <c r="I58" s="221">
        <f t="shared" si="11"/>
        <v>0.5535714285714286</v>
      </c>
      <c r="J58" s="221">
        <f t="shared" si="12"/>
        <v>0.6017628205128205</v>
      </c>
      <c r="K58" s="221">
        <f t="shared" si="13"/>
        <v>0.609375</v>
      </c>
      <c r="L58" s="85">
        <f t="shared" si="14"/>
        <v>28.5</v>
      </c>
      <c r="M58" s="91"/>
      <c r="N58" s="91"/>
      <c r="O58" s="91"/>
    </row>
    <row r="59" spans="1:15" ht="12" customHeight="1">
      <c r="A59" s="239">
        <v>7</v>
      </c>
      <c r="B59" s="239">
        <f t="shared" si="7"/>
        <v>31</v>
      </c>
      <c r="C59" s="239">
        <f t="shared" si="8"/>
        <v>157</v>
      </c>
      <c r="D59" s="222" t="s">
        <v>762</v>
      </c>
      <c r="E59" s="250" t="s">
        <v>643</v>
      </c>
      <c r="F59" s="257"/>
      <c r="G59" s="221">
        <f t="shared" si="9"/>
        <v>0.5611979166666666</v>
      </c>
      <c r="H59" s="221">
        <f t="shared" si="10"/>
        <v>0.5673611111111111</v>
      </c>
      <c r="I59" s="221">
        <f t="shared" si="11"/>
        <v>0.5744047619047619</v>
      </c>
      <c r="J59" s="221">
        <f t="shared" si="12"/>
        <v>0.624198717948718</v>
      </c>
      <c r="K59" s="221">
        <f t="shared" si="13"/>
        <v>0.6336805555555555</v>
      </c>
      <c r="L59" s="85">
        <f t="shared" si="14"/>
        <v>35.5</v>
      </c>
      <c r="M59" s="91"/>
      <c r="N59" s="91"/>
      <c r="O59" s="91"/>
    </row>
    <row r="60" spans="1:15" ht="12" customHeight="1">
      <c r="A60" s="239">
        <v>2.5</v>
      </c>
      <c r="B60" s="239">
        <f t="shared" si="7"/>
        <v>28.5</v>
      </c>
      <c r="C60" s="239">
        <f t="shared" si="8"/>
        <v>159.5</v>
      </c>
      <c r="D60" s="220" t="s">
        <v>833</v>
      </c>
      <c r="E60" s="250" t="s">
        <v>268</v>
      </c>
      <c r="F60" s="257"/>
      <c r="G60" s="221">
        <f t="shared" si="9"/>
        <v>0.5677083333333334</v>
      </c>
      <c r="H60" s="221">
        <f t="shared" si="10"/>
        <v>0.5743055555555555</v>
      </c>
      <c r="I60" s="221">
        <f t="shared" si="11"/>
        <v>0.5818452380952381</v>
      </c>
      <c r="J60" s="221">
        <f t="shared" si="12"/>
        <v>0.6322115384615384</v>
      </c>
      <c r="K60" s="221">
        <f t="shared" si="13"/>
        <v>0.642361111111111</v>
      </c>
      <c r="L60" s="85">
        <f t="shared" si="14"/>
        <v>38</v>
      </c>
      <c r="M60" s="91"/>
      <c r="N60" s="91"/>
      <c r="O60" s="91"/>
    </row>
    <row r="61" spans="1:15" ht="12" customHeight="1">
      <c r="A61" s="239">
        <v>1</v>
      </c>
      <c r="B61" s="239">
        <f t="shared" si="7"/>
        <v>27.5</v>
      </c>
      <c r="C61" s="239">
        <f t="shared" si="8"/>
        <v>160.5</v>
      </c>
      <c r="D61" s="222" t="s">
        <v>644</v>
      </c>
      <c r="E61" s="250" t="s">
        <v>645</v>
      </c>
      <c r="F61" s="257"/>
      <c r="G61" s="221">
        <f t="shared" si="9"/>
        <v>0.5703125</v>
      </c>
      <c r="H61" s="221">
        <f t="shared" si="10"/>
        <v>0.5770833333333333</v>
      </c>
      <c r="I61" s="221">
        <f t="shared" si="11"/>
        <v>0.5848214285714286</v>
      </c>
      <c r="J61" s="221">
        <f t="shared" si="12"/>
        <v>0.6354166666666666</v>
      </c>
      <c r="K61" s="221">
        <f t="shared" si="13"/>
        <v>0.6458333333333333</v>
      </c>
      <c r="L61" s="85">
        <f t="shared" si="14"/>
        <v>39</v>
      </c>
      <c r="M61" s="91"/>
      <c r="N61" s="91"/>
      <c r="O61" s="91"/>
    </row>
    <row r="62" spans="1:15" ht="12" customHeight="1">
      <c r="A62" s="239">
        <v>3.5</v>
      </c>
      <c r="B62" s="239">
        <f t="shared" si="7"/>
        <v>24</v>
      </c>
      <c r="C62" s="239">
        <f t="shared" si="8"/>
        <v>164</v>
      </c>
      <c r="D62" s="228" t="s">
        <v>646</v>
      </c>
      <c r="E62" s="250" t="s">
        <v>645</v>
      </c>
      <c r="F62" s="257"/>
      <c r="G62" s="221">
        <f t="shared" si="9"/>
        <v>0.5794270833333334</v>
      </c>
      <c r="H62" s="221">
        <f t="shared" si="10"/>
        <v>0.5868055555555556</v>
      </c>
      <c r="I62" s="221">
        <f t="shared" si="11"/>
        <v>0.5952380952380952</v>
      </c>
      <c r="J62" s="221">
        <f t="shared" si="12"/>
        <v>0.6466346153846153</v>
      </c>
      <c r="K62" s="221">
        <f t="shared" si="13"/>
        <v>0.657986111111111</v>
      </c>
      <c r="L62" s="85">
        <f t="shared" si="14"/>
        <v>42.5</v>
      </c>
      <c r="M62" s="91"/>
      <c r="N62" s="91"/>
      <c r="O62" s="91"/>
    </row>
    <row r="63" spans="1:15" ht="12" customHeight="1">
      <c r="A63" s="239">
        <v>3</v>
      </c>
      <c r="B63" s="239">
        <f t="shared" si="7"/>
        <v>21</v>
      </c>
      <c r="C63" s="239">
        <f t="shared" si="8"/>
        <v>167</v>
      </c>
      <c r="D63" s="222" t="s">
        <v>763</v>
      </c>
      <c r="E63" s="250" t="s">
        <v>81</v>
      </c>
      <c r="F63" s="257"/>
      <c r="G63" s="221">
        <f t="shared" si="9"/>
        <v>0.5872395833333334</v>
      </c>
      <c r="H63" s="221">
        <f t="shared" si="10"/>
        <v>0.5951388888888889</v>
      </c>
      <c r="I63" s="221">
        <f t="shared" si="11"/>
        <v>0.6041666666666666</v>
      </c>
      <c r="J63" s="221">
        <f t="shared" si="12"/>
        <v>0.65625</v>
      </c>
      <c r="K63" s="221">
        <f t="shared" si="13"/>
        <v>0.6684027777777777</v>
      </c>
      <c r="L63" s="85">
        <f t="shared" si="14"/>
        <v>45.5</v>
      </c>
      <c r="M63" s="91"/>
      <c r="N63" s="91"/>
      <c r="O63" s="91"/>
    </row>
    <row r="64" spans="1:15" ht="12" customHeight="1">
      <c r="A64" s="239">
        <v>10</v>
      </c>
      <c r="B64" s="239">
        <f t="shared" si="7"/>
        <v>11</v>
      </c>
      <c r="C64" s="239">
        <f t="shared" si="8"/>
        <v>177</v>
      </c>
      <c r="D64" s="222" t="s">
        <v>764</v>
      </c>
      <c r="E64" s="250" t="s">
        <v>234</v>
      </c>
      <c r="F64" s="257"/>
      <c r="G64" s="221">
        <f t="shared" si="9"/>
        <v>0.61328125</v>
      </c>
      <c r="H64" s="221">
        <f t="shared" si="10"/>
        <v>0.6229166666666667</v>
      </c>
      <c r="I64" s="221">
        <f t="shared" si="11"/>
        <v>0.6339285714285714</v>
      </c>
      <c r="J64" s="221">
        <f t="shared" si="12"/>
        <v>0.688301282051282</v>
      </c>
      <c r="K64" s="221">
        <f t="shared" si="13"/>
        <v>0.703125</v>
      </c>
      <c r="L64" s="85">
        <f t="shared" si="14"/>
        <v>55.5</v>
      </c>
      <c r="M64" s="91"/>
      <c r="N64" s="91"/>
      <c r="O64" s="91"/>
    </row>
    <row r="65" spans="1:15" ht="12" customHeight="1">
      <c r="A65" s="239">
        <v>7</v>
      </c>
      <c r="B65" s="239">
        <f t="shared" si="7"/>
        <v>4</v>
      </c>
      <c r="C65" s="239">
        <f t="shared" si="8"/>
        <v>184</v>
      </c>
      <c r="D65" s="222" t="s">
        <v>647</v>
      </c>
      <c r="E65" s="219" t="s">
        <v>67</v>
      </c>
      <c r="F65" s="257"/>
      <c r="G65" s="221">
        <f t="shared" si="9"/>
        <v>0.6315104166666666</v>
      </c>
      <c r="H65" s="221">
        <f t="shared" si="10"/>
        <v>0.642361111111111</v>
      </c>
      <c r="I65" s="221">
        <f t="shared" si="11"/>
        <v>0.6547619047619048</v>
      </c>
      <c r="J65" s="221">
        <f t="shared" si="12"/>
        <v>0.7107371794871794</v>
      </c>
      <c r="K65" s="221">
        <f t="shared" si="13"/>
        <v>0.7274305555555555</v>
      </c>
      <c r="L65" s="85">
        <f t="shared" si="14"/>
        <v>62.5</v>
      </c>
      <c r="M65" s="91"/>
      <c r="N65" s="91"/>
      <c r="O65" s="91"/>
    </row>
    <row r="66" spans="1:15" ht="12" customHeight="1" hidden="1">
      <c r="A66" s="239"/>
      <c r="B66" s="239">
        <f t="shared" si="7"/>
        <v>4</v>
      </c>
      <c r="C66" s="239">
        <f t="shared" si="8"/>
        <v>184</v>
      </c>
      <c r="D66" s="222"/>
      <c r="E66" s="250"/>
      <c r="F66" s="257"/>
      <c r="G66" s="221">
        <f t="shared" si="9"/>
        <v>0.6315104166666666</v>
      </c>
      <c r="H66" s="221">
        <f t="shared" si="10"/>
        <v>0.642361111111111</v>
      </c>
      <c r="I66" s="221">
        <f t="shared" si="11"/>
        <v>0.6547619047619048</v>
      </c>
      <c r="J66" s="221">
        <f t="shared" si="12"/>
        <v>0.7107371794871794</v>
      </c>
      <c r="K66" s="221">
        <f t="shared" si="13"/>
        <v>0.7274305555555555</v>
      </c>
      <c r="L66" s="85">
        <f t="shared" si="14"/>
        <v>62.5</v>
      </c>
      <c r="M66" s="91"/>
      <c r="N66" s="91"/>
      <c r="O66" s="91"/>
    </row>
    <row r="67" spans="1:15" ht="12" customHeight="1" hidden="1">
      <c r="A67" s="239"/>
      <c r="B67" s="239">
        <f t="shared" si="7"/>
        <v>4</v>
      </c>
      <c r="C67" s="239">
        <f t="shared" si="8"/>
        <v>184</v>
      </c>
      <c r="D67" s="258"/>
      <c r="E67" s="250"/>
      <c r="F67" s="257"/>
      <c r="G67" s="221">
        <f t="shared" si="9"/>
        <v>0.6315104166666666</v>
      </c>
      <c r="H67" s="221">
        <f t="shared" si="10"/>
        <v>0.642361111111111</v>
      </c>
      <c r="I67" s="221">
        <f t="shared" si="11"/>
        <v>0.6547619047619048</v>
      </c>
      <c r="J67" s="221">
        <f t="shared" si="12"/>
        <v>0.7107371794871794</v>
      </c>
      <c r="K67" s="221">
        <f t="shared" si="13"/>
        <v>0.7274305555555555</v>
      </c>
      <c r="L67" s="85">
        <f t="shared" si="14"/>
        <v>62.5</v>
      </c>
      <c r="M67" s="91"/>
      <c r="N67" s="91"/>
      <c r="O67" s="91"/>
    </row>
    <row r="68" spans="1:15" ht="12" customHeight="1" hidden="1">
      <c r="A68" s="239"/>
      <c r="B68" s="239">
        <f t="shared" si="7"/>
        <v>4</v>
      </c>
      <c r="C68" s="239">
        <f t="shared" si="8"/>
        <v>184</v>
      </c>
      <c r="D68" s="222"/>
      <c r="E68" s="250"/>
      <c r="F68" s="257"/>
      <c r="G68" s="221">
        <f t="shared" si="9"/>
        <v>0.6315104166666666</v>
      </c>
      <c r="H68" s="221">
        <f t="shared" si="10"/>
        <v>0.642361111111111</v>
      </c>
      <c r="I68" s="221">
        <f t="shared" si="11"/>
        <v>0.6547619047619048</v>
      </c>
      <c r="J68" s="221">
        <f t="shared" si="12"/>
        <v>0.7107371794871794</v>
      </c>
      <c r="K68" s="221">
        <f t="shared" si="13"/>
        <v>0.7274305555555555</v>
      </c>
      <c r="L68" s="85">
        <f t="shared" si="14"/>
        <v>62.5</v>
      </c>
      <c r="M68" s="91"/>
      <c r="N68" s="91"/>
      <c r="O68" s="91"/>
    </row>
    <row r="69" spans="1:15" ht="12" customHeight="1" hidden="1">
      <c r="A69" s="239"/>
      <c r="B69" s="239">
        <f t="shared" si="7"/>
        <v>4</v>
      </c>
      <c r="C69" s="239">
        <f t="shared" si="8"/>
        <v>184</v>
      </c>
      <c r="D69" s="228"/>
      <c r="E69" s="250"/>
      <c r="F69" s="257"/>
      <c r="G69" s="221">
        <f t="shared" si="9"/>
        <v>0.6315104166666666</v>
      </c>
      <c r="H69" s="221">
        <f t="shared" si="10"/>
        <v>0.642361111111111</v>
      </c>
      <c r="I69" s="221">
        <f t="shared" si="11"/>
        <v>0.6547619047619048</v>
      </c>
      <c r="J69" s="221">
        <f t="shared" si="12"/>
        <v>0.7107371794871794</v>
      </c>
      <c r="K69" s="221">
        <f t="shared" si="13"/>
        <v>0.7274305555555555</v>
      </c>
      <c r="L69" s="85">
        <f t="shared" si="14"/>
        <v>62.5</v>
      </c>
      <c r="M69" s="91"/>
      <c r="N69" s="91"/>
      <c r="O69" s="91"/>
    </row>
    <row r="70" spans="1:15" ht="12" customHeight="1" hidden="1">
      <c r="A70" s="239"/>
      <c r="B70" s="239">
        <f t="shared" si="7"/>
        <v>4</v>
      </c>
      <c r="C70" s="239">
        <f t="shared" si="8"/>
        <v>184</v>
      </c>
      <c r="D70" s="222"/>
      <c r="E70" s="250"/>
      <c r="F70" s="257"/>
      <c r="G70" s="221">
        <f t="shared" si="9"/>
        <v>0.6315104166666666</v>
      </c>
      <c r="H70" s="221">
        <f t="shared" si="10"/>
        <v>0.642361111111111</v>
      </c>
      <c r="I70" s="221">
        <f t="shared" si="11"/>
        <v>0.6547619047619048</v>
      </c>
      <c r="J70" s="221">
        <f t="shared" si="12"/>
        <v>0.7107371794871794</v>
      </c>
      <c r="K70" s="221">
        <f t="shared" si="13"/>
        <v>0.7274305555555555</v>
      </c>
      <c r="L70" s="85">
        <f t="shared" si="14"/>
        <v>62.5</v>
      </c>
      <c r="M70" s="91"/>
      <c r="N70" s="91"/>
      <c r="O70" s="91"/>
    </row>
    <row r="71" spans="1:15" ht="12" customHeight="1" hidden="1">
      <c r="A71" s="239"/>
      <c r="B71" s="239">
        <f t="shared" si="7"/>
        <v>4</v>
      </c>
      <c r="C71" s="239">
        <f t="shared" si="8"/>
        <v>184</v>
      </c>
      <c r="D71" s="222"/>
      <c r="E71" s="250"/>
      <c r="F71" s="257"/>
      <c r="G71" s="221">
        <f t="shared" si="9"/>
        <v>0.6315104166666666</v>
      </c>
      <c r="H71" s="221">
        <f t="shared" si="10"/>
        <v>0.642361111111111</v>
      </c>
      <c r="I71" s="221">
        <f t="shared" si="11"/>
        <v>0.6547619047619048</v>
      </c>
      <c r="J71" s="221">
        <f t="shared" si="12"/>
        <v>0.7107371794871794</v>
      </c>
      <c r="K71" s="221">
        <f t="shared" si="13"/>
        <v>0.7274305555555555</v>
      </c>
      <c r="L71" s="85">
        <f t="shared" si="14"/>
        <v>62.5</v>
      </c>
      <c r="M71" s="91"/>
      <c r="N71" s="91"/>
      <c r="O71" s="91"/>
    </row>
    <row r="72" spans="1:15" ht="12" customHeight="1" hidden="1">
      <c r="A72" s="239"/>
      <c r="B72" s="239">
        <f t="shared" si="7"/>
        <v>4</v>
      </c>
      <c r="C72" s="239">
        <f t="shared" si="8"/>
        <v>184</v>
      </c>
      <c r="D72" s="222"/>
      <c r="E72" s="250"/>
      <c r="F72" s="257"/>
      <c r="G72" s="221">
        <f t="shared" si="9"/>
        <v>0.6315104166666666</v>
      </c>
      <c r="H72" s="221">
        <f t="shared" si="10"/>
        <v>0.642361111111111</v>
      </c>
      <c r="I72" s="221">
        <f t="shared" si="11"/>
        <v>0.6547619047619048</v>
      </c>
      <c r="J72" s="221">
        <f t="shared" si="12"/>
        <v>0.7107371794871794</v>
      </c>
      <c r="K72" s="221">
        <f t="shared" si="13"/>
        <v>0.7274305555555555</v>
      </c>
      <c r="L72" s="85">
        <f t="shared" si="14"/>
        <v>62.5</v>
      </c>
      <c r="M72" s="91"/>
      <c r="N72" s="91"/>
      <c r="O72" s="91"/>
    </row>
    <row r="73" spans="1:15" ht="12" customHeight="1" hidden="1">
      <c r="A73" s="239"/>
      <c r="B73" s="239">
        <f t="shared" si="7"/>
        <v>4</v>
      </c>
      <c r="C73" s="239">
        <f t="shared" si="8"/>
        <v>184</v>
      </c>
      <c r="D73" s="222"/>
      <c r="E73" s="250"/>
      <c r="F73" s="257"/>
      <c r="G73" s="221">
        <f t="shared" si="9"/>
        <v>0.6315104166666666</v>
      </c>
      <c r="H73" s="221">
        <f t="shared" si="10"/>
        <v>0.642361111111111</v>
      </c>
      <c r="I73" s="221">
        <f t="shared" si="11"/>
        <v>0.6547619047619048</v>
      </c>
      <c r="J73" s="221">
        <f t="shared" si="12"/>
        <v>0.7107371794871794</v>
      </c>
      <c r="K73" s="221">
        <f t="shared" si="13"/>
        <v>0.7274305555555555</v>
      </c>
      <c r="L73" s="85">
        <f t="shared" si="14"/>
        <v>62.5</v>
      </c>
      <c r="M73" s="91"/>
      <c r="N73" s="91"/>
      <c r="O73" s="91"/>
    </row>
    <row r="74" spans="1:15" ht="12" customHeight="1" hidden="1">
      <c r="A74" s="239"/>
      <c r="B74" s="239">
        <f t="shared" si="7"/>
        <v>4</v>
      </c>
      <c r="C74" s="239">
        <f t="shared" si="8"/>
        <v>184</v>
      </c>
      <c r="D74" s="222"/>
      <c r="E74" s="250"/>
      <c r="F74" s="257"/>
      <c r="G74" s="221">
        <f t="shared" si="9"/>
        <v>0.6315104166666666</v>
      </c>
      <c r="H74" s="221">
        <f t="shared" si="10"/>
        <v>0.642361111111111</v>
      </c>
      <c r="I74" s="221">
        <f t="shared" si="11"/>
        <v>0.6547619047619048</v>
      </c>
      <c r="J74" s="221">
        <f t="shared" si="12"/>
        <v>0.7107371794871794</v>
      </c>
      <c r="K74" s="221">
        <f t="shared" si="13"/>
        <v>0.7274305555555555</v>
      </c>
      <c r="L74" s="85">
        <f t="shared" si="14"/>
        <v>62.5</v>
      </c>
      <c r="M74" s="91"/>
      <c r="N74" s="91"/>
      <c r="O74" s="91"/>
    </row>
    <row r="75" spans="1:15" ht="12" customHeight="1" hidden="1">
      <c r="A75" s="239"/>
      <c r="B75" s="239">
        <f t="shared" si="7"/>
        <v>4</v>
      </c>
      <c r="C75" s="239">
        <f t="shared" si="8"/>
        <v>184</v>
      </c>
      <c r="D75" s="222"/>
      <c r="E75" s="250"/>
      <c r="F75" s="257"/>
      <c r="G75" s="221">
        <f t="shared" si="9"/>
        <v>0.6315104166666666</v>
      </c>
      <c r="H75" s="221">
        <f t="shared" si="10"/>
        <v>0.642361111111111</v>
      </c>
      <c r="I75" s="221">
        <f t="shared" si="11"/>
        <v>0.6547619047619048</v>
      </c>
      <c r="J75" s="221">
        <f t="shared" si="12"/>
        <v>0.7107371794871794</v>
      </c>
      <c r="K75" s="221">
        <f t="shared" si="13"/>
        <v>0.7274305555555555</v>
      </c>
      <c r="L75" s="85">
        <f t="shared" si="14"/>
        <v>62.5</v>
      </c>
      <c r="M75" s="91"/>
      <c r="N75" s="91"/>
      <c r="O75" s="91"/>
    </row>
    <row r="76" spans="1:15" ht="12" customHeight="1" hidden="1">
      <c r="A76" s="239"/>
      <c r="B76" s="239">
        <f t="shared" si="7"/>
        <v>4</v>
      </c>
      <c r="C76" s="239">
        <f t="shared" si="8"/>
        <v>184</v>
      </c>
      <c r="D76" s="222"/>
      <c r="E76" s="250"/>
      <c r="F76" s="257"/>
      <c r="G76" s="221">
        <f t="shared" si="9"/>
        <v>0.6315104166666666</v>
      </c>
      <c r="H76" s="221">
        <f t="shared" si="10"/>
        <v>0.642361111111111</v>
      </c>
      <c r="I76" s="221">
        <f t="shared" si="11"/>
        <v>0.6547619047619048</v>
      </c>
      <c r="J76" s="221">
        <f t="shared" si="12"/>
        <v>0.7107371794871794</v>
      </c>
      <c r="K76" s="221">
        <f t="shared" si="13"/>
        <v>0.7274305555555555</v>
      </c>
      <c r="L76" s="85">
        <f t="shared" si="14"/>
        <v>62.5</v>
      </c>
      <c r="M76" s="91"/>
      <c r="N76" s="91"/>
      <c r="O76" s="91"/>
    </row>
    <row r="77" spans="1:15" ht="12" customHeight="1" hidden="1">
      <c r="A77" s="239"/>
      <c r="B77" s="239">
        <f t="shared" si="7"/>
        <v>4</v>
      </c>
      <c r="C77" s="239">
        <f t="shared" si="8"/>
        <v>184</v>
      </c>
      <c r="D77" s="222"/>
      <c r="E77" s="250"/>
      <c r="F77" s="257"/>
      <c r="G77" s="221">
        <f t="shared" si="9"/>
        <v>0.6315104166666666</v>
      </c>
      <c r="H77" s="221">
        <f t="shared" si="10"/>
        <v>0.642361111111111</v>
      </c>
      <c r="I77" s="221">
        <f t="shared" si="11"/>
        <v>0.6547619047619048</v>
      </c>
      <c r="J77" s="221">
        <f t="shared" si="12"/>
        <v>0.7107371794871794</v>
      </c>
      <c r="K77" s="221">
        <f t="shared" si="13"/>
        <v>0.7274305555555555</v>
      </c>
      <c r="L77" s="85">
        <f t="shared" si="14"/>
        <v>62.5</v>
      </c>
      <c r="M77" s="4"/>
      <c r="N77" s="4"/>
      <c r="O77" s="4"/>
    </row>
    <row r="78" spans="1:15" ht="12" customHeight="1" hidden="1">
      <c r="A78" s="239"/>
      <c r="B78" s="239">
        <f t="shared" si="7"/>
        <v>4</v>
      </c>
      <c r="C78" s="239">
        <f t="shared" si="8"/>
        <v>184</v>
      </c>
      <c r="D78" s="222"/>
      <c r="E78" s="250"/>
      <c r="F78" s="257"/>
      <c r="G78" s="221">
        <f t="shared" si="9"/>
        <v>0.6315104166666666</v>
      </c>
      <c r="H78" s="221">
        <f t="shared" si="10"/>
        <v>0.642361111111111</v>
      </c>
      <c r="I78" s="221">
        <f t="shared" si="11"/>
        <v>0.6547619047619048</v>
      </c>
      <c r="J78" s="221">
        <f t="shared" si="12"/>
        <v>0.7107371794871794</v>
      </c>
      <c r="K78" s="221">
        <f t="shared" si="13"/>
        <v>0.7274305555555555</v>
      </c>
      <c r="L78" s="85">
        <f t="shared" si="14"/>
        <v>62.5</v>
      </c>
      <c r="M78" s="4"/>
      <c r="N78" s="4"/>
      <c r="O78" s="4"/>
    </row>
    <row r="79" spans="1:15" ht="12" customHeight="1" hidden="1">
      <c r="A79" s="239"/>
      <c r="B79" s="239">
        <f t="shared" si="7"/>
        <v>4</v>
      </c>
      <c r="C79" s="239">
        <f t="shared" si="8"/>
        <v>184</v>
      </c>
      <c r="D79" s="222"/>
      <c r="E79" s="250"/>
      <c r="F79" s="257"/>
      <c r="G79" s="221">
        <f t="shared" si="9"/>
        <v>0.6315104166666666</v>
      </c>
      <c r="H79" s="221">
        <f t="shared" si="10"/>
        <v>0.642361111111111</v>
      </c>
      <c r="I79" s="221">
        <f t="shared" si="11"/>
        <v>0.6547619047619048</v>
      </c>
      <c r="J79" s="221">
        <f t="shared" si="12"/>
        <v>0.7107371794871794</v>
      </c>
      <c r="K79" s="221">
        <f t="shared" si="13"/>
        <v>0.7274305555555555</v>
      </c>
      <c r="L79" s="85">
        <f t="shared" si="14"/>
        <v>62.5</v>
      </c>
      <c r="M79" s="4"/>
      <c r="N79" s="4"/>
      <c r="O79" s="4"/>
    </row>
    <row r="80" spans="1:15" ht="12" customHeight="1">
      <c r="A80" s="239">
        <v>4</v>
      </c>
      <c r="B80" s="239">
        <f>B79-A80</f>
        <v>0</v>
      </c>
      <c r="C80" s="239">
        <f>C79+A80</f>
        <v>188</v>
      </c>
      <c r="D80" s="244" t="s">
        <v>119</v>
      </c>
      <c r="E80" s="250"/>
      <c r="F80" s="257"/>
      <c r="G80" s="221">
        <f t="shared" si="9"/>
        <v>0.6419270833333333</v>
      </c>
      <c r="H80" s="221">
        <f t="shared" si="10"/>
        <v>0.6534722222222222</v>
      </c>
      <c r="I80" s="221">
        <f t="shared" si="11"/>
        <v>0.6666666666666666</v>
      </c>
      <c r="J80" s="221">
        <f t="shared" si="12"/>
        <v>0.7235576923076923</v>
      </c>
      <c r="K80" s="221">
        <f t="shared" si="13"/>
        <v>0.7413194444444444</v>
      </c>
      <c r="L80" s="85">
        <f t="shared" si="14"/>
        <v>66.5</v>
      </c>
      <c r="M80" s="4"/>
      <c r="N80" s="4"/>
      <c r="O80" s="4"/>
    </row>
    <row r="81" spans="2:13" ht="12.75" customHeight="1">
      <c r="B81" s="10"/>
      <c r="C81" s="17"/>
      <c r="D81" s="35"/>
      <c r="E81" s="54"/>
      <c r="F81" s="54"/>
      <c r="G81" s="54"/>
      <c r="H81" s="176"/>
      <c r="I81" s="176"/>
      <c r="J81" s="176"/>
      <c r="K81" s="42"/>
      <c r="L81" s="32"/>
      <c r="M81" s="3" t="s">
        <v>48</v>
      </c>
    </row>
    <row r="82" spans="2:12" ht="12.75" customHeight="1">
      <c r="B82" s="17"/>
      <c r="C82" s="17"/>
      <c r="D82" s="35"/>
      <c r="E82" s="54"/>
      <c r="F82" s="54"/>
      <c r="G82" s="54"/>
      <c r="H82" s="176"/>
      <c r="I82" s="176"/>
      <c r="J82" s="176"/>
      <c r="K82" s="42"/>
      <c r="L82" s="34"/>
    </row>
    <row r="83" spans="2:3" ht="12.75" customHeight="1">
      <c r="B83" s="17"/>
      <c r="C83" s="17"/>
    </row>
    <row r="84" spans="2:10" ht="12.75" customHeight="1">
      <c r="B84" s="17"/>
      <c r="C84" s="17"/>
      <c r="D84" s="33"/>
      <c r="E84" s="10"/>
      <c r="F84" s="10"/>
      <c r="G84" s="10"/>
      <c r="H84" s="36"/>
      <c r="I84" s="36"/>
      <c r="J84" s="36"/>
    </row>
    <row r="85" spans="2:10" ht="12.75" customHeight="1">
      <c r="B85" s="17"/>
      <c r="C85" s="17"/>
      <c r="D85" s="35"/>
      <c r="E85" s="10"/>
      <c r="F85" s="10"/>
      <c r="G85" s="10"/>
      <c r="H85" s="36"/>
      <c r="I85" s="36"/>
      <c r="J85" s="36"/>
    </row>
    <row r="86" spans="2:10" ht="12.75" customHeight="1">
      <c r="B86" s="17"/>
      <c r="C86" s="17"/>
      <c r="D86" s="35"/>
      <c r="E86" s="10"/>
      <c r="F86" s="10"/>
      <c r="G86" s="10"/>
      <c r="H86" s="36"/>
      <c r="I86" s="36"/>
      <c r="J86" s="36"/>
    </row>
    <row r="87" spans="2:10" ht="12.75" customHeight="1">
      <c r="B87" s="17"/>
      <c r="C87" s="17"/>
      <c r="D87" s="35"/>
      <c r="E87" s="10"/>
      <c r="F87" s="10"/>
      <c r="G87" s="10"/>
      <c r="H87" s="36"/>
      <c r="I87" s="36"/>
      <c r="J87" s="36"/>
    </row>
    <row r="88" spans="2:10" ht="12.75" customHeight="1">
      <c r="B88" s="17"/>
      <c r="C88" s="17"/>
      <c r="D88" s="53"/>
      <c r="E88" s="52"/>
      <c r="F88" s="52"/>
      <c r="G88" s="52"/>
      <c r="H88" s="36"/>
      <c r="I88" s="36"/>
      <c r="J88" s="36"/>
    </row>
    <row r="89" spans="2:10" ht="12.75" customHeight="1">
      <c r="B89" s="10"/>
      <c r="C89" s="17"/>
      <c r="D89" s="35"/>
      <c r="E89" s="10"/>
      <c r="F89" s="10"/>
      <c r="G89" s="10"/>
      <c r="H89" s="36"/>
      <c r="I89" s="36"/>
      <c r="J89" s="36"/>
    </row>
    <row r="90" spans="2:10" ht="12.75" customHeight="1">
      <c r="B90" s="17"/>
      <c r="C90" s="17"/>
      <c r="D90" s="35"/>
      <c r="E90" s="10"/>
      <c r="F90" s="10"/>
      <c r="G90" s="10"/>
      <c r="H90" s="10"/>
      <c r="I90" s="10"/>
      <c r="J90" s="10"/>
    </row>
    <row r="91" spans="2:11" ht="12.75" customHeight="1">
      <c r="B91" s="17"/>
      <c r="C91" s="17"/>
      <c r="D91" s="35"/>
      <c r="E91" s="10"/>
      <c r="F91" s="10"/>
      <c r="G91" s="10"/>
      <c r="H91" s="36"/>
      <c r="I91" s="36"/>
      <c r="J91" s="36"/>
      <c r="K91" s="42"/>
    </row>
    <row r="92" spans="2:11" ht="12.75" customHeight="1">
      <c r="B92" s="10"/>
      <c r="C92" s="10"/>
      <c r="D92" s="53"/>
      <c r="E92" s="52"/>
      <c r="F92" s="52"/>
      <c r="G92" s="52"/>
      <c r="H92" s="36"/>
      <c r="I92" s="36"/>
      <c r="J92" s="36"/>
      <c r="K92" s="42"/>
    </row>
    <row r="93" spans="4:11" ht="12.75" customHeight="1">
      <c r="D93" s="35"/>
      <c r="E93" s="10"/>
      <c r="F93" s="10"/>
      <c r="G93" s="10"/>
      <c r="H93" s="36"/>
      <c r="I93" s="36"/>
      <c r="J93" s="36"/>
      <c r="K93" s="42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75" r:id="rId2"/>
  <headerFooter alignWithMargins="0">
    <oddFooter>&amp;L&amp;12&amp;F   &amp;D  &amp;T&amp;R&amp;8Les communes en lettres majuscules sont des
 chefs-lieux de cantons, sous-préfectures ou préfectures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I89" sqref="I89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1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2.75" customHeight="1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05" t="s">
        <v>1</v>
      </c>
      <c r="M1" s="30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05" t="s">
        <v>122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5"/>
      <c r="M2" s="10"/>
      <c r="N2" s="35"/>
      <c r="O2" s="35"/>
      <c r="P2" s="5"/>
      <c r="Q2" s="5"/>
      <c r="R2" s="5"/>
      <c r="S2" s="12"/>
    </row>
    <row r="3" spans="1:19" ht="12.75" customHeight="1">
      <c r="A3" s="305" t="s">
        <v>648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168" t="s">
        <v>2</v>
      </c>
      <c r="M3" s="10">
        <v>1</v>
      </c>
      <c r="N3" s="35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 customHeight="1">
      <c r="A4" s="304" t="s">
        <v>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5"/>
      <c r="M4" s="35"/>
    </row>
    <row r="5" spans="1:14" ht="12.75" customHeight="1" thickBot="1">
      <c r="A5" s="17"/>
      <c r="B5" s="10"/>
      <c r="C5" s="169" t="s">
        <v>835</v>
      </c>
      <c r="D5" s="306" t="s">
        <v>649</v>
      </c>
      <c r="E5" s="306"/>
      <c r="F5" s="306"/>
      <c r="G5" s="306"/>
      <c r="H5" s="17">
        <v>193</v>
      </c>
      <c r="I5" s="10" t="s">
        <v>5</v>
      </c>
      <c r="J5" s="10"/>
      <c r="K5" s="42"/>
      <c r="L5" s="18">
        <v>0.11458333333333333</v>
      </c>
      <c r="M5" s="18">
        <v>0.11458333333333333</v>
      </c>
      <c r="N5" s="3" t="s">
        <v>6</v>
      </c>
    </row>
    <row r="6" spans="1:14" ht="12.75" customHeight="1" thickBot="1">
      <c r="A6" s="19"/>
      <c r="B6" s="20" t="s">
        <v>5</v>
      </c>
      <c r="C6" s="43"/>
      <c r="D6" s="21" t="s">
        <v>7</v>
      </c>
      <c r="E6" s="22" t="s">
        <v>8</v>
      </c>
      <c r="F6" s="22" t="s">
        <v>9</v>
      </c>
      <c r="G6" s="23"/>
      <c r="H6" s="317" t="s">
        <v>10</v>
      </c>
      <c r="I6" s="317"/>
      <c r="J6" s="317"/>
      <c r="K6" s="317"/>
      <c r="L6" s="18">
        <v>0.4791666666666667</v>
      </c>
      <c r="M6" s="18">
        <v>0.4791666666666667</v>
      </c>
      <c r="N6" s="16" t="s">
        <v>11</v>
      </c>
    </row>
    <row r="7" spans="1:13" ht="12.75" customHeight="1" thickBot="1">
      <c r="A7" s="177" t="s">
        <v>12</v>
      </c>
      <c r="B7" s="178" t="s">
        <v>13</v>
      </c>
      <c r="C7" s="179" t="s">
        <v>14</v>
      </c>
      <c r="D7" s="55"/>
      <c r="E7" s="206" t="s">
        <v>15</v>
      </c>
      <c r="F7" s="56"/>
      <c r="G7" s="56" t="s">
        <v>16</v>
      </c>
      <c r="H7" s="56" t="s">
        <v>17</v>
      </c>
      <c r="I7" s="56" t="s">
        <v>18</v>
      </c>
      <c r="J7" s="56" t="s">
        <v>19</v>
      </c>
      <c r="K7" s="56" t="s">
        <v>20</v>
      </c>
      <c r="L7" s="10"/>
      <c r="M7" s="4"/>
    </row>
    <row r="8" spans="1:15" ht="12" customHeight="1">
      <c r="A8" s="182"/>
      <c r="B8" s="135"/>
      <c r="C8" s="135"/>
      <c r="D8" s="192" t="s">
        <v>833</v>
      </c>
      <c r="E8" s="200"/>
      <c r="F8" s="199"/>
      <c r="G8" s="136"/>
      <c r="H8" s="137"/>
      <c r="I8" s="132"/>
      <c r="J8" s="132"/>
      <c r="K8" s="187"/>
      <c r="L8" s="90"/>
      <c r="M8" s="91"/>
      <c r="N8" s="79"/>
      <c r="O8" s="79"/>
    </row>
    <row r="9" spans="1:15" ht="12" customHeight="1">
      <c r="A9" s="216">
        <v>0</v>
      </c>
      <c r="B9" s="239">
        <f>$H$5</f>
        <v>193</v>
      </c>
      <c r="C9" s="239">
        <f>A9</f>
        <v>0</v>
      </c>
      <c r="D9" s="244" t="s">
        <v>767</v>
      </c>
      <c r="E9" s="219" t="s">
        <v>67</v>
      </c>
      <c r="F9" s="220"/>
      <c r="G9" s="240">
        <f>$L$5</f>
        <v>0.11458333333333333</v>
      </c>
      <c r="H9" s="240">
        <f>$L$5</f>
        <v>0.11458333333333333</v>
      </c>
      <c r="I9" s="240">
        <f>$L$5</f>
        <v>0.11458333333333333</v>
      </c>
      <c r="J9" s="240">
        <f>$M$5</f>
        <v>0.11458333333333333</v>
      </c>
      <c r="K9" s="240">
        <f>$M$5</f>
        <v>0.11458333333333333</v>
      </c>
      <c r="L9" s="92"/>
      <c r="M9" s="91"/>
      <c r="N9" s="91"/>
      <c r="O9" s="91"/>
    </row>
    <row r="10" spans="1:15" ht="12" customHeight="1">
      <c r="A10" s="216">
        <v>10.5</v>
      </c>
      <c r="B10" s="217">
        <f>B9-A10</f>
        <v>182.5</v>
      </c>
      <c r="C10" s="217">
        <f>C9+A10</f>
        <v>10.5</v>
      </c>
      <c r="D10" s="218" t="s">
        <v>768</v>
      </c>
      <c r="E10" s="219" t="s">
        <v>650</v>
      </c>
      <c r="F10" s="220"/>
      <c r="G10" s="221">
        <f>SUM($G$9+$O$3*C10)</f>
        <v>0.14192708333333331</v>
      </c>
      <c r="H10" s="221">
        <f>SUM($H$9+$P$3*C10)</f>
        <v>0.14375</v>
      </c>
      <c r="I10" s="221">
        <f>SUM($I$9+$Q$3*C10)</f>
        <v>0.14583333333333331</v>
      </c>
      <c r="J10" s="221">
        <f>SUM($J$9+$R$3*C10)</f>
        <v>0.1482371794871795</v>
      </c>
      <c r="K10" s="221">
        <f>SUM($K$9+$S$3*C10)</f>
        <v>0.15104166666666666</v>
      </c>
      <c r="L10" s="92"/>
      <c r="M10" s="91"/>
      <c r="N10" s="91"/>
      <c r="O10" s="91"/>
    </row>
    <row r="11" spans="1:15" ht="12" customHeight="1">
      <c r="A11" s="216">
        <v>10</v>
      </c>
      <c r="B11" s="217">
        <f aca="true" t="shared" si="0" ref="B11:B49">B10-A11</f>
        <v>172.5</v>
      </c>
      <c r="C11" s="217">
        <f aca="true" t="shared" si="1" ref="C11:C49">C10+A11</f>
        <v>20.5</v>
      </c>
      <c r="D11" s="218" t="s">
        <v>769</v>
      </c>
      <c r="E11" s="219" t="s">
        <v>95</v>
      </c>
      <c r="F11" s="220"/>
      <c r="G11" s="221">
        <f aca="true" t="shared" si="2" ref="G11:G49">SUM($G$9+$O$3*C11)</f>
        <v>0.16796875</v>
      </c>
      <c r="H11" s="221">
        <f aca="true" t="shared" si="3" ref="H11:H49">SUM($H$9+$P$3*C11)</f>
        <v>0.17152777777777778</v>
      </c>
      <c r="I11" s="221">
        <f aca="true" t="shared" si="4" ref="I11:I49">SUM($I$9+$Q$3*C11)</f>
        <v>0.17559523809523808</v>
      </c>
      <c r="J11" s="221">
        <f aca="true" t="shared" si="5" ref="J11:J49">SUM($J$9+$R$3*C11)</f>
        <v>0.18028846153846154</v>
      </c>
      <c r="K11" s="221">
        <f aca="true" t="shared" si="6" ref="K11:K49">SUM($K$9+$S$3*C11)</f>
        <v>0.1857638888888889</v>
      </c>
      <c r="L11" s="92"/>
      <c r="M11" s="91"/>
      <c r="N11" s="91"/>
      <c r="O11" s="91"/>
    </row>
    <row r="12" spans="1:15" s="175" customFormat="1" ht="12" customHeight="1">
      <c r="A12" s="224">
        <v>4</v>
      </c>
      <c r="B12" s="217">
        <f t="shared" si="0"/>
        <v>168.5</v>
      </c>
      <c r="C12" s="217">
        <f t="shared" si="1"/>
        <v>24.5</v>
      </c>
      <c r="D12" s="225" t="s">
        <v>766</v>
      </c>
      <c r="E12" s="227" t="s">
        <v>95</v>
      </c>
      <c r="F12" s="226"/>
      <c r="G12" s="223">
        <f>SUM($G$9+$O$3*C12)</f>
        <v>0.17838541666666666</v>
      </c>
      <c r="H12" s="223">
        <f t="shared" si="3"/>
        <v>0.18263888888888888</v>
      </c>
      <c r="I12" s="223">
        <f t="shared" si="4"/>
        <v>0.1875</v>
      </c>
      <c r="J12" s="223">
        <f t="shared" si="5"/>
        <v>0.19310897435897434</v>
      </c>
      <c r="K12" s="223">
        <f t="shared" si="6"/>
        <v>0.19965277777777776</v>
      </c>
      <c r="L12" s="120"/>
      <c r="M12" s="119"/>
      <c r="N12" s="119"/>
      <c r="O12" s="119"/>
    </row>
    <row r="13" spans="1:15" s="175" customFormat="1" ht="12" customHeight="1">
      <c r="A13" s="224">
        <v>4</v>
      </c>
      <c r="B13" s="217">
        <f t="shared" si="0"/>
        <v>164.5</v>
      </c>
      <c r="C13" s="217">
        <f t="shared" si="1"/>
        <v>28.5</v>
      </c>
      <c r="D13" s="225" t="s">
        <v>651</v>
      </c>
      <c r="E13" s="227" t="s">
        <v>95</v>
      </c>
      <c r="F13" s="226"/>
      <c r="G13" s="223">
        <f t="shared" si="2"/>
        <v>0.18880208333333331</v>
      </c>
      <c r="H13" s="223">
        <f t="shared" si="3"/>
        <v>0.19374999999999998</v>
      </c>
      <c r="I13" s="223">
        <f t="shared" si="4"/>
        <v>0.1994047619047619</v>
      </c>
      <c r="J13" s="223">
        <f t="shared" si="5"/>
        <v>0.20592948717948717</v>
      </c>
      <c r="K13" s="223">
        <f t="shared" si="6"/>
        <v>0.21354166666666666</v>
      </c>
      <c r="L13" s="120"/>
      <c r="M13" s="119"/>
      <c r="N13" s="119"/>
      <c r="O13" s="119"/>
    </row>
    <row r="14" spans="1:15" s="175" customFormat="1" ht="12" customHeight="1">
      <c r="A14" s="224">
        <v>5</v>
      </c>
      <c r="B14" s="217">
        <f t="shared" si="0"/>
        <v>159.5</v>
      </c>
      <c r="C14" s="217">
        <f t="shared" si="1"/>
        <v>33.5</v>
      </c>
      <c r="D14" s="225" t="s">
        <v>770</v>
      </c>
      <c r="E14" s="227" t="s">
        <v>215</v>
      </c>
      <c r="F14" s="226"/>
      <c r="G14" s="223">
        <f t="shared" si="2"/>
        <v>0.20182291666666666</v>
      </c>
      <c r="H14" s="223">
        <f t="shared" si="3"/>
        <v>0.20763888888888887</v>
      </c>
      <c r="I14" s="223">
        <f t="shared" si="4"/>
        <v>0.21428571428571427</v>
      </c>
      <c r="J14" s="223">
        <f t="shared" si="5"/>
        <v>0.2219551282051282</v>
      </c>
      <c r="K14" s="223">
        <f t="shared" si="6"/>
        <v>0.23090277777777776</v>
      </c>
      <c r="L14" s="120"/>
      <c r="M14" s="119"/>
      <c r="N14" s="119"/>
      <c r="O14" s="119"/>
    </row>
    <row r="15" spans="1:15" s="175" customFormat="1" ht="12" customHeight="1">
      <c r="A15" s="224">
        <v>3</v>
      </c>
      <c r="B15" s="217">
        <f t="shared" si="0"/>
        <v>156.5</v>
      </c>
      <c r="C15" s="217">
        <f t="shared" si="1"/>
        <v>36.5</v>
      </c>
      <c r="D15" s="225" t="s">
        <v>652</v>
      </c>
      <c r="E15" s="227" t="s">
        <v>115</v>
      </c>
      <c r="F15" s="226"/>
      <c r="G15" s="223">
        <f t="shared" si="2"/>
        <v>0.20963541666666666</v>
      </c>
      <c r="H15" s="223">
        <f t="shared" si="3"/>
        <v>0.2159722222222222</v>
      </c>
      <c r="I15" s="223">
        <f t="shared" si="4"/>
        <v>0.2232142857142857</v>
      </c>
      <c r="J15" s="223">
        <f t="shared" si="5"/>
        <v>0.23157051282051283</v>
      </c>
      <c r="K15" s="223">
        <f t="shared" si="6"/>
        <v>0.24131944444444442</v>
      </c>
      <c r="L15" s="120"/>
      <c r="M15" s="119"/>
      <c r="N15" s="119"/>
      <c r="O15" s="119"/>
    </row>
    <row r="16" spans="1:15" s="175" customFormat="1" ht="12" customHeight="1">
      <c r="A16" s="224">
        <v>6</v>
      </c>
      <c r="B16" s="217">
        <f t="shared" si="0"/>
        <v>150.5</v>
      </c>
      <c r="C16" s="217">
        <f t="shared" si="1"/>
        <v>42.5</v>
      </c>
      <c r="D16" s="225" t="s">
        <v>653</v>
      </c>
      <c r="E16" s="227" t="s">
        <v>115</v>
      </c>
      <c r="F16" s="226"/>
      <c r="G16" s="223">
        <f t="shared" si="2"/>
        <v>0.22526041666666666</v>
      </c>
      <c r="H16" s="223">
        <f t="shared" si="3"/>
        <v>0.23263888888888887</v>
      </c>
      <c r="I16" s="223">
        <f t="shared" si="4"/>
        <v>0.24107142857142855</v>
      </c>
      <c r="J16" s="223">
        <f t="shared" si="5"/>
        <v>0.25080128205128205</v>
      </c>
      <c r="K16" s="223">
        <f t="shared" si="6"/>
        <v>0.2621527777777778</v>
      </c>
      <c r="L16" s="120"/>
      <c r="M16" s="119"/>
      <c r="N16" s="119"/>
      <c r="O16" s="119"/>
    </row>
    <row r="17" spans="1:15" s="175" customFormat="1" ht="12" customHeight="1">
      <c r="A17" s="224">
        <v>2.5</v>
      </c>
      <c r="B17" s="217">
        <f t="shared" si="0"/>
        <v>148</v>
      </c>
      <c r="C17" s="217">
        <f t="shared" si="1"/>
        <v>45</v>
      </c>
      <c r="D17" s="225" t="s">
        <v>771</v>
      </c>
      <c r="E17" s="227" t="s">
        <v>69</v>
      </c>
      <c r="F17" s="226"/>
      <c r="G17" s="223">
        <f t="shared" si="2"/>
        <v>0.23177083333333331</v>
      </c>
      <c r="H17" s="223">
        <f t="shared" si="3"/>
        <v>0.23958333333333331</v>
      </c>
      <c r="I17" s="223">
        <f t="shared" si="4"/>
        <v>0.24851190476190477</v>
      </c>
      <c r="J17" s="223">
        <f t="shared" si="5"/>
        <v>0.25881410256410253</v>
      </c>
      <c r="K17" s="223">
        <f t="shared" si="6"/>
        <v>0.2708333333333333</v>
      </c>
      <c r="L17" s="120"/>
      <c r="M17" s="119"/>
      <c r="N17" s="119"/>
      <c r="O17" s="119"/>
    </row>
    <row r="18" spans="1:15" s="175" customFormat="1" ht="12" customHeight="1">
      <c r="A18" s="224">
        <v>10</v>
      </c>
      <c r="B18" s="217">
        <f t="shared" si="0"/>
        <v>138</v>
      </c>
      <c r="C18" s="217">
        <f t="shared" si="1"/>
        <v>55</v>
      </c>
      <c r="D18" s="225" t="s">
        <v>654</v>
      </c>
      <c r="E18" s="227" t="s">
        <v>69</v>
      </c>
      <c r="F18" s="226"/>
      <c r="G18" s="223">
        <f t="shared" si="2"/>
        <v>0.2578125</v>
      </c>
      <c r="H18" s="223">
        <f t="shared" si="3"/>
        <v>0.2673611111111111</v>
      </c>
      <c r="I18" s="223">
        <f t="shared" si="4"/>
        <v>0.27827380952380953</v>
      </c>
      <c r="J18" s="223">
        <f t="shared" si="5"/>
        <v>0.2908653846153846</v>
      </c>
      <c r="K18" s="223">
        <f t="shared" si="6"/>
        <v>0.3055555555555555</v>
      </c>
      <c r="L18" s="120"/>
      <c r="M18" s="119"/>
      <c r="N18" s="119"/>
      <c r="O18" s="119"/>
    </row>
    <row r="19" spans="1:15" s="175" customFormat="1" ht="12" customHeight="1">
      <c r="A19" s="210">
        <v>4</v>
      </c>
      <c r="B19" s="211">
        <f t="shared" si="0"/>
        <v>134</v>
      </c>
      <c r="C19" s="211">
        <f t="shared" si="1"/>
        <v>59</v>
      </c>
      <c r="D19" s="245" t="s">
        <v>655</v>
      </c>
      <c r="E19" s="213" t="s">
        <v>69</v>
      </c>
      <c r="F19" s="214"/>
      <c r="G19" s="246">
        <f t="shared" si="2"/>
        <v>0.26822916666666663</v>
      </c>
      <c r="H19" s="246">
        <f t="shared" si="3"/>
        <v>0.2784722222222222</v>
      </c>
      <c r="I19" s="246">
        <f t="shared" si="4"/>
        <v>0.2901785714285714</v>
      </c>
      <c r="J19" s="246">
        <f t="shared" si="5"/>
        <v>0.3036858974358974</v>
      </c>
      <c r="K19" s="246">
        <f t="shared" si="6"/>
        <v>0.3194444444444444</v>
      </c>
      <c r="L19" s="120"/>
      <c r="M19" s="119"/>
      <c r="N19" s="119"/>
      <c r="O19" s="119"/>
    </row>
    <row r="20" spans="1:15" s="175" customFormat="1" ht="12" customHeight="1">
      <c r="A20" s="224">
        <v>5.5</v>
      </c>
      <c r="B20" s="217">
        <f t="shared" si="0"/>
        <v>128.5</v>
      </c>
      <c r="C20" s="217">
        <f t="shared" si="1"/>
        <v>64.5</v>
      </c>
      <c r="D20" s="225" t="s">
        <v>656</v>
      </c>
      <c r="E20" s="227" t="s">
        <v>69</v>
      </c>
      <c r="F20" s="226"/>
      <c r="G20" s="223">
        <f t="shared" si="2"/>
        <v>0.2825520833333333</v>
      </c>
      <c r="H20" s="223">
        <f t="shared" si="3"/>
        <v>0.29374999999999996</v>
      </c>
      <c r="I20" s="223">
        <f t="shared" si="4"/>
        <v>0.306547619047619</v>
      </c>
      <c r="J20" s="223">
        <f t="shared" si="5"/>
        <v>0.32131410256410253</v>
      </c>
      <c r="K20" s="223">
        <f t="shared" si="6"/>
        <v>0.33854166666666663</v>
      </c>
      <c r="L20" s="120"/>
      <c r="M20" s="119"/>
      <c r="N20" s="119"/>
      <c r="O20" s="119"/>
    </row>
    <row r="21" spans="1:15" s="175" customFormat="1" ht="12" customHeight="1">
      <c r="A21" s="224">
        <v>1</v>
      </c>
      <c r="B21" s="217">
        <f t="shared" si="0"/>
        <v>127.5</v>
      </c>
      <c r="C21" s="217">
        <f t="shared" si="1"/>
        <v>65.5</v>
      </c>
      <c r="D21" s="226" t="s">
        <v>106</v>
      </c>
      <c r="E21" s="227" t="s">
        <v>92</v>
      </c>
      <c r="F21" s="226"/>
      <c r="G21" s="223">
        <f t="shared" si="2"/>
        <v>0.28515625</v>
      </c>
      <c r="H21" s="223">
        <f t="shared" si="3"/>
        <v>0.2965277777777778</v>
      </c>
      <c r="I21" s="223">
        <f t="shared" si="4"/>
        <v>0.30952380952380953</v>
      </c>
      <c r="J21" s="223">
        <f t="shared" si="5"/>
        <v>0.3245192307692308</v>
      </c>
      <c r="K21" s="223">
        <f t="shared" si="6"/>
        <v>0.3420138888888889</v>
      </c>
      <c r="L21" s="120"/>
      <c r="M21" s="119"/>
      <c r="N21" s="119"/>
      <c r="O21" s="119"/>
    </row>
    <row r="22" spans="1:15" s="175" customFormat="1" ht="12" customHeight="1">
      <c r="A22" s="224">
        <v>0</v>
      </c>
      <c r="B22" s="217">
        <f>B21-A22</f>
        <v>127.5</v>
      </c>
      <c r="C22" s="217">
        <f>C21+A22</f>
        <v>65.5</v>
      </c>
      <c r="D22" s="225" t="s">
        <v>853</v>
      </c>
      <c r="E22" s="227" t="s">
        <v>60</v>
      </c>
      <c r="F22" s="226"/>
      <c r="G22" s="223">
        <f>SUM($G$9+$O$3*C22)</f>
        <v>0.28515625</v>
      </c>
      <c r="H22" s="223">
        <f>SUM($H$9+$P$3*C22)</f>
        <v>0.2965277777777778</v>
      </c>
      <c r="I22" s="223">
        <f>SUM($I$9+$Q$3*C22)</f>
        <v>0.30952380952380953</v>
      </c>
      <c r="J22" s="223">
        <f>SUM($J$9+$R$3*C22)</f>
        <v>0.3245192307692308</v>
      </c>
      <c r="K22" s="223">
        <f>SUM($K$9+$S$3*C22)</f>
        <v>0.3420138888888889</v>
      </c>
      <c r="L22" s="120"/>
      <c r="M22" s="119"/>
      <c r="N22" s="119"/>
      <c r="O22" s="119"/>
    </row>
    <row r="23" spans="1:15" s="175" customFormat="1" ht="12" customHeight="1">
      <c r="A23" s="224">
        <v>2</v>
      </c>
      <c r="B23" s="217">
        <f>B22-A23</f>
        <v>125.5</v>
      </c>
      <c r="C23" s="217">
        <f>C22+A23</f>
        <v>67.5</v>
      </c>
      <c r="D23" s="225" t="s">
        <v>854</v>
      </c>
      <c r="E23" s="227" t="s">
        <v>60</v>
      </c>
      <c r="F23" s="226"/>
      <c r="G23" s="223">
        <f>SUM($G$9+$O$3*C23)</f>
        <v>0.2903645833333333</v>
      </c>
      <c r="H23" s="223">
        <f>SUM($H$9+$P$3*C23)</f>
        <v>0.3020833333333333</v>
      </c>
      <c r="I23" s="223">
        <f>SUM($I$9+$Q$3*C23)</f>
        <v>0.31547619047619047</v>
      </c>
      <c r="J23" s="223">
        <f>SUM($J$9+$R$3*C23)</f>
        <v>0.33092948717948717</v>
      </c>
      <c r="K23" s="223">
        <f>SUM($K$9+$S$3*C23)</f>
        <v>0.3489583333333333</v>
      </c>
      <c r="L23" s="120"/>
      <c r="M23" s="119"/>
      <c r="N23" s="119"/>
      <c r="O23" s="119"/>
    </row>
    <row r="24" spans="1:15" s="175" customFormat="1" ht="12" customHeight="1">
      <c r="A24" s="224">
        <v>1</v>
      </c>
      <c r="B24" s="217">
        <f>B23-A24</f>
        <v>124.5</v>
      </c>
      <c r="C24" s="217">
        <f>C23+A24</f>
        <v>68.5</v>
      </c>
      <c r="D24" s="225" t="s">
        <v>855</v>
      </c>
      <c r="E24" s="227" t="s">
        <v>60</v>
      </c>
      <c r="F24" s="226"/>
      <c r="G24" s="223">
        <f>SUM($G$9+$O$3*C24)</f>
        <v>0.29296875</v>
      </c>
      <c r="H24" s="223">
        <f>SUM($H$9+$P$3*C24)</f>
        <v>0.3048611111111111</v>
      </c>
      <c r="I24" s="223">
        <f>SUM($I$9+$Q$3*C24)</f>
        <v>0.31845238095238093</v>
      </c>
      <c r="J24" s="223">
        <f>SUM($J$9+$R$3*C24)</f>
        <v>0.33413461538461536</v>
      </c>
      <c r="K24" s="223">
        <f>SUM($K$9+$S$3*C24)</f>
        <v>0.3524305555555555</v>
      </c>
      <c r="L24" s="120"/>
      <c r="M24" s="119"/>
      <c r="N24" s="119"/>
      <c r="O24" s="119"/>
    </row>
    <row r="25" spans="1:15" s="175" customFormat="1" ht="12" customHeight="1">
      <c r="A25" s="224">
        <v>5</v>
      </c>
      <c r="B25" s="217">
        <f>B24-A25</f>
        <v>119.5</v>
      </c>
      <c r="C25" s="217">
        <f>C24+A25</f>
        <v>73.5</v>
      </c>
      <c r="D25" s="225" t="s">
        <v>772</v>
      </c>
      <c r="E25" s="227" t="s">
        <v>83</v>
      </c>
      <c r="F25" s="226"/>
      <c r="G25" s="223">
        <f>SUM($G$9+$O$3*C25)</f>
        <v>0.3059895833333333</v>
      </c>
      <c r="H25" s="223">
        <f>SUM($H$9+$P$3*C25)</f>
        <v>0.31875</v>
      </c>
      <c r="I25" s="223">
        <f>SUM($I$9+$Q$3*C25)</f>
        <v>0.3333333333333333</v>
      </c>
      <c r="J25" s="223">
        <f>SUM($J$9+$R$3*C25)</f>
        <v>0.3501602564102564</v>
      </c>
      <c r="K25" s="223">
        <f>SUM($K$9+$S$3*C25)</f>
        <v>0.36979166666666663</v>
      </c>
      <c r="L25" s="120"/>
      <c r="M25" s="119"/>
      <c r="N25" s="119"/>
      <c r="O25" s="119"/>
    </row>
    <row r="26" spans="1:15" s="175" customFormat="1" ht="12" customHeight="1">
      <c r="A26" s="224">
        <v>2.5</v>
      </c>
      <c r="B26" s="217">
        <f t="shared" si="0"/>
        <v>117</v>
      </c>
      <c r="C26" s="217">
        <f t="shared" si="1"/>
        <v>76</v>
      </c>
      <c r="D26" s="225" t="s">
        <v>657</v>
      </c>
      <c r="E26" s="227" t="s">
        <v>83</v>
      </c>
      <c r="F26" s="226"/>
      <c r="G26" s="223">
        <f t="shared" si="2"/>
        <v>0.3125</v>
      </c>
      <c r="H26" s="223">
        <f t="shared" si="3"/>
        <v>0.3256944444444444</v>
      </c>
      <c r="I26" s="223">
        <f t="shared" si="4"/>
        <v>0.3407738095238095</v>
      </c>
      <c r="J26" s="223">
        <f t="shared" si="5"/>
        <v>0.3581730769230769</v>
      </c>
      <c r="K26" s="223">
        <f t="shared" si="6"/>
        <v>0.3784722222222222</v>
      </c>
      <c r="L26" s="106"/>
      <c r="M26" s="119"/>
      <c r="N26" s="119"/>
      <c r="O26" s="119"/>
    </row>
    <row r="27" spans="1:15" s="175" customFormat="1" ht="12" customHeight="1">
      <c r="A27" s="224">
        <v>4</v>
      </c>
      <c r="B27" s="217">
        <f t="shared" si="0"/>
        <v>113</v>
      </c>
      <c r="C27" s="217">
        <f t="shared" si="1"/>
        <v>80</v>
      </c>
      <c r="D27" s="225" t="s">
        <v>658</v>
      </c>
      <c r="E27" s="227" t="s">
        <v>83</v>
      </c>
      <c r="F27" s="226"/>
      <c r="G27" s="223">
        <f t="shared" si="2"/>
        <v>0.32291666666666663</v>
      </c>
      <c r="H27" s="223">
        <f t="shared" si="3"/>
        <v>0.3368055555555555</v>
      </c>
      <c r="I27" s="223">
        <f t="shared" si="4"/>
        <v>0.3526785714285714</v>
      </c>
      <c r="J27" s="223">
        <f t="shared" si="5"/>
        <v>0.3709935897435897</v>
      </c>
      <c r="K27" s="223">
        <f t="shared" si="6"/>
        <v>0.3923611111111111</v>
      </c>
      <c r="L27" s="106"/>
      <c r="M27" s="119"/>
      <c r="N27" s="119"/>
      <c r="O27" s="119"/>
    </row>
    <row r="28" spans="1:15" s="175" customFormat="1" ht="12" customHeight="1">
      <c r="A28" s="224">
        <v>2.5</v>
      </c>
      <c r="B28" s="217">
        <f t="shared" si="0"/>
        <v>110.5</v>
      </c>
      <c r="C28" s="217">
        <f t="shared" si="1"/>
        <v>82.5</v>
      </c>
      <c r="D28" s="225" t="s">
        <v>659</v>
      </c>
      <c r="E28" s="227" t="s">
        <v>83</v>
      </c>
      <c r="F28" s="226"/>
      <c r="G28" s="223">
        <f t="shared" si="2"/>
        <v>0.3294270833333333</v>
      </c>
      <c r="H28" s="223">
        <f t="shared" si="3"/>
        <v>0.34374999999999994</v>
      </c>
      <c r="I28" s="223">
        <f t="shared" si="4"/>
        <v>0.3601190476190476</v>
      </c>
      <c r="J28" s="223">
        <f t="shared" si="5"/>
        <v>0.37900641025641024</v>
      </c>
      <c r="K28" s="223">
        <f t="shared" si="6"/>
        <v>0.40104166666666663</v>
      </c>
      <c r="L28" s="106"/>
      <c r="M28" s="119"/>
      <c r="N28" s="119"/>
      <c r="O28" s="119"/>
    </row>
    <row r="29" spans="1:15" s="175" customFormat="1" ht="12" customHeight="1">
      <c r="A29" s="224">
        <v>5</v>
      </c>
      <c r="B29" s="217">
        <f t="shared" si="0"/>
        <v>105.5</v>
      </c>
      <c r="C29" s="217">
        <f t="shared" si="1"/>
        <v>87.5</v>
      </c>
      <c r="D29" s="225" t="s">
        <v>773</v>
      </c>
      <c r="E29" s="227" t="s">
        <v>75</v>
      </c>
      <c r="F29" s="226"/>
      <c r="G29" s="223">
        <f t="shared" si="2"/>
        <v>0.34244791666666663</v>
      </c>
      <c r="H29" s="223">
        <f t="shared" si="3"/>
        <v>0.35763888888888884</v>
      </c>
      <c r="I29" s="223">
        <f t="shared" si="4"/>
        <v>0.37499999999999994</v>
      </c>
      <c r="J29" s="223">
        <f t="shared" si="5"/>
        <v>0.39503205128205127</v>
      </c>
      <c r="K29" s="223">
        <f t="shared" si="6"/>
        <v>0.41840277777777773</v>
      </c>
      <c r="L29" s="106"/>
      <c r="M29" s="119"/>
      <c r="N29" s="119"/>
      <c r="O29" s="119"/>
    </row>
    <row r="30" spans="1:15" s="175" customFormat="1" ht="12" customHeight="1">
      <c r="A30" s="224">
        <v>6</v>
      </c>
      <c r="B30" s="217">
        <f t="shared" si="0"/>
        <v>99.5</v>
      </c>
      <c r="C30" s="217">
        <f t="shared" si="1"/>
        <v>93.5</v>
      </c>
      <c r="D30" s="225" t="s">
        <v>660</v>
      </c>
      <c r="E30" s="227" t="s">
        <v>75</v>
      </c>
      <c r="F30" s="226"/>
      <c r="G30" s="223">
        <f t="shared" si="2"/>
        <v>0.35807291666666663</v>
      </c>
      <c r="H30" s="223">
        <f t="shared" si="3"/>
        <v>0.3743055555555555</v>
      </c>
      <c r="I30" s="223">
        <f t="shared" si="4"/>
        <v>0.39285714285714285</v>
      </c>
      <c r="J30" s="223">
        <f t="shared" si="5"/>
        <v>0.4142628205128205</v>
      </c>
      <c r="K30" s="223">
        <f t="shared" si="6"/>
        <v>0.43923611111111105</v>
      </c>
      <c r="L30" s="106"/>
      <c r="M30" s="119"/>
      <c r="N30" s="119"/>
      <c r="O30" s="119"/>
    </row>
    <row r="31" spans="1:15" s="175" customFormat="1" ht="12" customHeight="1">
      <c r="A31" s="224">
        <v>5</v>
      </c>
      <c r="B31" s="217">
        <f t="shared" si="0"/>
        <v>94.5</v>
      </c>
      <c r="C31" s="217">
        <f t="shared" si="1"/>
        <v>98.5</v>
      </c>
      <c r="D31" s="225" t="s">
        <v>774</v>
      </c>
      <c r="E31" s="227" t="s">
        <v>105</v>
      </c>
      <c r="F31" s="226"/>
      <c r="G31" s="223">
        <f t="shared" si="2"/>
        <v>0.37109374999999994</v>
      </c>
      <c r="H31" s="223">
        <f t="shared" si="3"/>
        <v>0.3881944444444444</v>
      </c>
      <c r="I31" s="223">
        <f t="shared" si="4"/>
        <v>0.4077380952380952</v>
      </c>
      <c r="J31" s="223">
        <f t="shared" si="5"/>
        <v>0.4302884615384615</v>
      </c>
      <c r="K31" s="223">
        <f t="shared" si="6"/>
        <v>0.4565972222222222</v>
      </c>
      <c r="L31" s="106"/>
      <c r="M31" s="119"/>
      <c r="N31" s="119"/>
      <c r="O31" s="119"/>
    </row>
    <row r="32" spans="1:15" s="175" customFormat="1" ht="12" customHeight="1">
      <c r="A32" s="224">
        <v>7.5</v>
      </c>
      <c r="B32" s="217">
        <f t="shared" si="0"/>
        <v>87</v>
      </c>
      <c r="C32" s="217">
        <f t="shared" si="1"/>
        <v>106</v>
      </c>
      <c r="D32" s="225" t="s">
        <v>775</v>
      </c>
      <c r="E32" s="227" t="s">
        <v>650</v>
      </c>
      <c r="F32" s="226"/>
      <c r="G32" s="223">
        <f t="shared" si="2"/>
        <v>0.39062499999999994</v>
      </c>
      <c r="H32" s="223">
        <f t="shared" si="3"/>
        <v>0.4090277777777777</v>
      </c>
      <c r="I32" s="223">
        <f t="shared" si="4"/>
        <v>0.4300595238095238</v>
      </c>
      <c r="J32" s="223">
        <f t="shared" si="5"/>
        <v>0.4543269230769231</v>
      </c>
      <c r="K32" s="223">
        <f t="shared" si="6"/>
        <v>0.48263888888888884</v>
      </c>
      <c r="L32" s="106"/>
      <c r="M32" s="119"/>
      <c r="N32" s="3"/>
      <c r="O32" s="119"/>
    </row>
    <row r="33" spans="1:15" s="175" customFormat="1" ht="12" customHeight="1" hidden="1">
      <c r="A33" s="224"/>
      <c r="B33" s="217">
        <f t="shared" si="0"/>
        <v>87</v>
      </c>
      <c r="C33" s="217">
        <f t="shared" si="1"/>
        <v>106</v>
      </c>
      <c r="D33" s="225"/>
      <c r="E33" s="227"/>
      <c r="F33" s="226"/>
      <c r="G33" s="223">
        <f t="shared" si="2"/>
        <v>0.39062499999999994</v>
      </c>
      <c r="H33" s="223">
        <f t="shared" si="3"/>
        <v>0.4090277777777777</v>
      </c>
      <c r="I33" s="223">
        <f t="shared" si="4"/>
        <v>0.4300595238095238</v>
      </c>
      <c r="J33" s="223">
        <f t="shared" si="5"/>
        <v>0.4543269230769231</v>
      </c>
      <c r="K33" s="223">
        <f t="shared" si="6"/>
        <v>0.48263888888888884</v>
      </c>
      <c r="L33" s="106"/>
      <c r="M33" s="119"/>
      <c r="N33" s="119"/>
      <c r="O33" s="119"/>
    </row>
    <row r="34" spans="1:15" s="175" customFormat="1" ht="12" customHeight="1" hidden="1">
      <c r="A34" s="224"/>
      <c r="B34" s="217">
        <f t="shared" si="0"/>
        <v>87</v>
      </c>
      <c r="C34" s="217">
        <f t="shared" si="1"/>
        <v>106</v>
      </c>
      <c r="D34" s="225"/>
      <c r="E34" s="227"/>
      <c r="F34" s="226"/>
      <c r="G34" s="223">
        <f t="shared" si="2"/>
        <v>0.39062499999999994</v>
      </c>
      <c r="H34" s="223">
        <f t="shared" si="3"/>
        <v>0.4090277777777777</v>
      </c>
      <c r="I34" s="223">
        <f t="shared" si="4"/>
        <v>0.4300595238095238</v>
      </c>
      <c r="J34" s="223">
        <f t="shared" si="5"/>
        <v>0.4543269230769231</v>
      </c>
      <c r="K34" s="223">
        <f t="shared" si="6"/>
        <v>0.48263888888888884</v>
      </c>
      <c r="L34" s="106"/>
      <c r="M34" s="119"/>
      <c r="N34" s="119"/>
      <c r="O34" s="119"/>
    </row>
    <row r="35" spans="1:15" s="175" customFormat="1" ht="12" customHeight="1" hidden="1">
      <c r="A35" s="224"/>
      <c r="B35" s="217">
        <f t="shared" si="0"/>
        <v>87</v>
      </c>
      <c r="C35" s="217">
        <f t="shared" si="1"/>
        <v>106</v>
      </c>
      <c r="D35" s="225"/>
      <c r="E35" s="227"/>
      <c r="F35" s="226"/>
      <c r="G35" s="223">
        <f t="shared" si="2"/>
        <v>0.39062499999999994</v>
      </c>
      <c r="H35" s="223">
        <f t="shared" si="3"/>
        <v>0.4090277777777777</v>
      </c>
      <c r="I35" s="223">
        <f t="shared" si="4"/>
        <v>0.4300595238095238</v>
      </c>
      <c r="J35" s="223">
        <f t="shared" si="5"/>
        <v>0.4543269230769231</v>
      </c>
      <c r="K35" s="223">
        <f t="shared" si="6"/>
        <v>0.48263888888888884</v>
      </c>
      <c r="L35" s="106"/>
      <c r="M35" s="119"/>
      <c r="N35" s="119"/>
      <c r="O35" s="119"/>
    </row>
    <row r="36" spans="1:15" s="175" customFormat="1" ht="12" customHeight="1" hidden="1">
      <c r="A36" s="224"/>
      <c r="B36" s="217">
        <f t="shared" si="0"/>
        <v>87</v>
      </c>
      <c r="C36" s="217">
        <f t="shared" si="1"/>
        <v>106</v>
      </c>
      <c r="D36" s="229"/>
      <c r="E36" s="227"/>
      <c r="F36" s="226"/>
      <c r="G36" s="223">
        <f t="shared" si="2"/>
        <v>0.39062499999999994</v>
      </c>
      <c r="H36" s="223">
        <f t="shared" si="3"/>
        <v>0.4090277777777777</v>
      </c>
      <c r="I36" s="223">
        <f t="shared" si="4"/>
        <v>0.4300595238095238</v>
      </c>
      <c r="J36" s="223">
        <f t="shared" si="5"/>
        <v>0.4543269230769231</v>
      </c>
      <c r="K36" s="223">
        <f t="shared" si="6"/>
        <v>0.48263888888888884</v>
      </c>
      <c r="L36" s="106"/>
      <c r="M36" s="119"/>
      <c r="N36" s="119"/>
      <c r="O36" s="119"/>
    </row>
    <row r="37" spans="1:15" s="175" customFormat="1" ht="12" customHeight="1" hidden="1">
      <c r="A37" s="224"/>
      <c r="B37" s="217">
        <f t="shared" si="0"/>
        <v>87</v>
      </c>
      <c r="C37" s="217">
        <f t="shared" si="1"/>
        <v>106</v>
      </c>
      <c r="D37" s="229"/>
      <c r="E37" s="227"/>
      <c r="F37" s="226"/>
      <c r="G37" s="223">
        <f t="shared" si="2"/>
        <v>0.39062499999999994</v>
      </c>
      <c r="H37" s="223">
        <f t="shared" si="3"/>
        <v>0.4090277777777777</v>
      </c>
      <c r="I37" s="223">
        <f t="shared" si="4"/>
        <v>0.4300595238095238</v>
      </c>
      <c r="J37" s="223">
        <f t="shared" si="5"/>
        <v>0.4543269230769231</v>
      </c>
      <c r="K37" s="223">
        <f t="shared" si="6"/>
        <v>0.48263888888888884</v>
      </c>
      <c r="L37" s="106"/>
      <c r="M37" s="119"/>
      <c r="N37" s="119"/>
      <c r="O37" s="119"/>
    </row>
    <row r="38" spans="1:15" s="175" customFormat="1" ht="12" customHeight="1" hidden="1">
      <c r="A38" s="224"/>
      <c r="B38" s="217">
        <f t="shared" si="0"/>
        <v>87</v>
      </c>
      <c r="C38" s="217">
        <f t="shared" si="1"/>
        <v>106</v>
      </c>
      <c r="D38" s="229"/>
      <c r="E38" s="227"/>
      <c r="F38" s="226"/>
      <c r="G38" s="223">
        <f t="shared" si="2"/>
        <v>0.39062499999999994</v>
      </c>
      <c r="H38" s="223">
        <f t="shared" si="3"/>
        <v>0.4090277777777777</v>
      </c>
      <c r="I38" s="223">
        <f t="shared" si="4"/>
        <v>0.4300595238095238</v>
      </c>
      <c r="J38" s="223">
        <f t="shared" si="5"/>
        <v>0.4543269230769231</v>
      </c>
      <c r="K38" s="223">
        <f t="shared" si="6"/>
        <v>0.48263888888888884</v>
      </c>
      <c r="L38" s="106"/>
      <c r="M38" s="119"/>
      <c r="N38" s="100"/>
      <c r="O38" s="100"/>
    </row>
    <row r="39" spans="1:15" s="175" customFormat="1" ht="12" customHeight="1" hidden="1">
      <c r="A39" s="224"/>
      <c r="B39" s="217">
        <f t="shared" si="0"/>
        <v>87</v>
      </c>
      <c r="C39" s="217">
        <f t="shared" si="1"/>
        <v>106</v>
      </c>
      <c r="D39" s="229"/>
      <c r="E39" s="227"/>
      <c r="F39" s="226"/>
      <c r="G39" s="223">
        <f t="shared" si="2"/>
        <v>0.39062499999999994</v>
      </c>
      <c r="H39" s="223">
        <f t="shared" si="3"/>
        <v>0.4090277777777777</v>
      </c>
      <c r="I39" s="223">
        <f t="shared" si="4"/>
        <v>0.4300595238095238</v>
      </c>
      <c r="J39" s="223">
        <f t="shared" si="5"/>
        <v>0.4543269230769231</v>
      </c>
      <c r="K39" s="223">
        <f t="shared" si="6"/>
        <v>0.48263888888888884</v>
      </c>
      <c r="L39" s="106"/>
      <c r="M39" s="119"/>
      <c r="N39" s="100"/>
      <c r="O39" s="100"/>
    </row>
    <row r="40" spans="1:15" s="175" customFormat="1" ht="12" customHeight="1" hidden="1">
      <c r="A40" s="224"/>
      <c r="B40" s="217">
        <f>B39-A40</f>
        <v>87</v>
      </c>
      <c r="C40" s="217">
        <f>C39+A40</f>
        <v>106</v>
      </c>
      <c r="D40" s="229"/>
      <c r="E40" s="227"/>
      <c r="F40" s="226"/>
      <c r="G40" s="223">
        <f>SUM($G$9+$O$3*C40)</f>
        <v>0.39062499999999994</v>
      </c>
      <c r="H40" s="223">
        <f>SUM($H$9+$P$3*C40)</f>
        <v>0.4090277777777777</v>
      </c>
      <c r="I40" s="223">
        <f>SUM($I$9+$Q$3*C40)</f>
        <v>0.4300595238095238</v>
      </c>
      <c r="J40" s="223">
        <f>SUM($J$9+$R$3*C40)</f>
        <v>0.4543269230769231</v>
      </c>
      <c r="K40" s="223">
        <f>SUM($K$9+$S$3*C40)</f>
        <v>0.48263888888888884</v>
      </c>
      <c r="L40" s="106"/>
      <c r="M40" s="119"/>
      <c r="N40" s="100"/>
      <c r="O40" s="100"/>
    </row>
    <row r="41" spans="1:15" ht="12" customHeight="1" hidden="1">
      <c r="A41" s="216"/>
      <c r="B41" s="217">
        <f t="shared" si="0"/>
        <v>87</v>
      </c>
      <c r="C41" s="217">
        <f t="shared" si="1"/>
        <v>106</v>
      </c>
      <c r="D41" s="230"/>
      <c r="E41" s="219"/>
      <c r="F41" s="220"/>
      <c r="G41" s="221">
        <f t="shared" si="2"/>
        <v>0.39062499999999994</v>
      </c>
      <c r="H41" s="221">
        <f t="shared" si="3"/>
        <v>0.4090277777777777</v>
      </c>
      <c r="I41" s="221">
        <f t="shared" si="4"/>
        <v>0.4300595238095238</v>
      </c>
      <c r="J41" s="221">
        <f t="shared" si="5"/>
        <v>0.4543269230769231</v>
      </c>
      <c r="K41" s="221">
        <f t="shared" si="6"/>
        <v>0.48263888888888884</v>
      </c>
      <c r="L41" s="93"/>
      <c r="M41" s="91"/>
      <c r="N41" s="79"/>
      <c r="O41" s="79"/>
    </row>
    <row r="42" spans="1:15" ht="12" customHeight="1" hidden="1">
      <c r="A42" s="216"/>
      <c r="B42" s="217">
        <f t="shared" si="0"/>
        <v>87</v>
      </c>
      <c r="C42" s="217">
        <f t="shared" si="1"/>
        <v>106</v>
      </c>
      <c r="D42" s="230"/>
      <c r="E42" s="219"/>
      <c r="F42" s="220"/>
      <c r="G42" s="221">
        <f t="shared" si="2"/>
        <v>0.39062499999999994</v>
      </c>
      <c r="H42" s="221">
        <f t="shared" si="3"/>
        <v>0.4090277777777777</v>
      </c>
      <c r="I42" s="221">
        <f t="shared" si="4"/>
        <v>0.4300595238095238</v>
      </c>
      <c r="J42" s="221">
        <f t="shared" si="5"/>
        <v>0.4543269230769231</v>
      </c>
      <c r="K42" s="221">
        <f t="shared" si="6"/>
        <v>0.48263888888888884</v>
      </c>
      <c r="L42" s="93"/>
      <c r="M42" s="91"/>
      <c r="N42" s="79"/>
      <c r="O42" s="79"/>
    </row>
    <row r="43" spans="1:15" ht="12" customHeight="1" hidden="1">
      <c r="A43" s="216"/>
      <c r="B43" s="217">
        <f t="shared" si="0"/>
        <v>87</v>
      </c>
      <c r="C43" s="217">
        <f t="shared" si="1"/>
        <v>106</v>
      </c>
      <c r="D43" s="230"/>
      <c r="E43" s="219"/>
      <c r="F43" s="220"/>
      <c r="G43" s="221">
        <f t="shared" si="2"/>
        <v>0.39062499999999994</v>
      </c>
      <c r="H43" s="221">
        <f t="shared" si="3"/>
        <v>0.4090277777777777</v>
      </c>
      <c r="I43" s="221">
        <f t="shared" si="4"/>
        <v>0.4300595238095238</v>
      </c>
      <c r="J43" s="221">
        <f t="shared" si="5"/>
        <v>0.4543269230769231</v>
      </c>
      <c r="K43" s="221">
        <f t="shared" si="6"/>
        <v>0.48263888888888884</v>
      </c>
      <c r="L43" s="93"/>
      <c r="M43" s="91"/>
      <c r="N43" s="79"/>
      <c r="O43" s="79"/>
    </row>
    <row r="44" spans="1:15" ht="12" customHeight="1" hidden="1">
      <c r="A44" s="216"/>
      <c r="B44" s="217">
        <f t="shared" si="0"/>
        <v>87</v>
      </c>
      <c r="C44" s="217">
        <f t="shared" si="1"/>
        <v>106</v>
      </c>
      <c r="D44" s="230"/>
      <c r="E44" s="219"/>
      <c r="F44" s="220"/>
      <c r="G44" s="221">
        <f t="shared" si="2"/>
        <v>0.39062499999999994</v>
      </c>
      <c r="H44" s="221">
        <f t="shared" si="3"/>
        <v>0.4090277777777777</v>
      </c>
      <c r="I44" s="221">
        <f t="shared" si="4"/>
        <v>0.4300595238095238</v>
      </c>
      <c r="J44" s="221">
        <f t="shared" si="5"/>
        <v>0.4543269230769231</v>
      </c>
      <c r="K44" s="221">
        <f t="shared" si="6"/>
        <v>0.48263888888888884</v>
      </c>
      <c r="L44" s="93"/>
      <c r="M44" s="91"/>
      <c r="N44" s="79"/>
      <c r="O44" s="79"/>
    </row>
    <row r="45" spans="1:15" ht="12" customHeight="1" hidden="1">
      <c r="A45" s="216"/>
      <c r="B45" s="217">
        <f t="shared" si="0"/>
        <v>87</v>
      </c>
      <c r="C45" s="217">
        <f t="shared" si="1"/>
        <v>106</v>
      </c>
      <c r="D45" s="230"/>
      <c r="E45" s="219"/>
      <c r="F45" s="220"/>
      <c r="G45" s="221">
        <f t="shared" si="2"/>
        <v>0.39062499999999994</v>
      </c>
      <c r="H45" s="221">
        <f t="shared" si="3"/>
        <v>0.4090277777777777</v>
      </c>
      <c r="I45" s="221">
        <f t="shared" si="4"/>
        <v>0.4300595238095238</v>
      </c>
      <c r="J45" s="221">
        <f t="shared" si="5"/>
        <v>0.4543269230769231</v>
      </c>
      <c r="K45" s="221">
        <f t="shared" si="6"/>
        <v>0.48263888888888884</v>
      </c>
      <c r="L45" s="93"/>
      <c r="M45" s="91"/>
      <c r="N45" s="79"/>
      <c r="O45" s="79"/>
    </row>
    <row r="46" spans="1:15" ht="12" customHeight="1" hidden="1">
      <c r="A46" s="216"/>
      <c r="B46" s="217">
        <f t="shared" si="0"/>
        <v>87</v>
      </c>
      <c r="C46" s="217">
        <f t="shared" si="1"/>
        <v>106</v>
      </c>
      <c r="D46" s="230"/>
      <c r="E46" s="219"/>
      <c r="F46" s="220"/>
      <c r="G46" s="221">
        <f t="shared" si="2"/>
        <v>0.39062499999999994</v>
      </c>
      <c r="H46" s="221">
        <f t="shared" si="3"/>
        <v>0.4090277777777777</v>
      </c>
      <c r="I46" s="221">
        <f t="shared" si="4"/>
        <v>0.4300595238095238</v>
      </c>
      <c r="J46" s="221">
        <f t="shared" si="5"/>
        <v>0.4543269230769231</v>
      </c>
      <c r="K46" s="221">
        <f t="shared" si="6"/>
        <v>0.48263888888888884</v>
      </c>
      <c r="L46" s="93"/>
      <c r="M46" s="91"/>
      <c r="N46" s="79"/>
      <c r="O46" s="79"/>
    </row>
    <row r="47" spans="1:15" ht="12" customHeight="1" hidden="1">
      <c r="A47" s="216"/>
      <c r="B47" s="217">
        <f t="shared" si="0"/>
        <v>87</v>
      </c>
      <c r="C47" s="217">
        <f t="shared" si="1"/>
        <v>106</v>
      </c>
      <c r="D47" s="230"/>
      <c r="E47" s="219"/>
      <c r="F47" s="220"/>
      <c r="G47" s="221">
        <f t="shared" si="2"/>
        <v>0.39062499999999994</v>
      </c>
      <c r="H47" s="221">
        <f t="shared" si="3"/>
        <v>0.4090277777777777</v>
      </c>
      <c r="I47" s="221">
        <f t="shared" si="4"/>
        <v>0.4300595238095238</v>
      </c>
      <c r="J47" s="221">
        <f t="shared" si="5"/>
        <v>0.4543269230769231</v>
      </c>
      <c r="K47" s="221">
        <f t="shared" si="6"/>
        <v>0.48263888888888884</v>
      </c>
      <c r="L47" s="93"/>
      <c r="M47" s="91"/>
      <c r="N47" s="79"/>
      <c r="O47" s="79"/>
    </row>
    <row r="48" spans="1:15" ht="12" customHeight="1" hidden="1">
      <c r="A48" s="216"/>
      <c r="B48" s="217">
        <f t="shared" si="0"/>
        <v>87</v>
      </c>
      <c r="C48" s="217">
        <f t="shared" si="1"/>
        <v>106</v>
      </c>
      <c r="D48" s="230"/>
      <c r="E48" s="219"/>
      <c r="F48" s="220"/>
      <c r="G48" s="221">
        <f t="shared" si="2"/>
        <v>0.39062499999999994</v>
      </c>
      <c r="H48" s="221">
        <f t="shared" si="3"/>
        <v>0.4090277777777777</v>
      </c>
      <c r="I48" s="221">
        <f t="shared" si="4"/>
        <v>0.4300595238095238</v>
      </c>
      <c r="J48" s="221">
        <f t="shared" si="5"/>
        <v>0.4543269230769231</v>
      </c>
      <c r="K48" s="221">
        <f t="shared" si="6"/>
        <v>0.48263888888888884</v>
      </c>
      <c r="L48" s="84"/>
      <c r="M48" s="91"/>
      <c r="N48" s="79"/>
      <c r="O48" s="79"/>
    </row>
    <row r="49" spans="1:15" ht="12" customHeight="1">
      <c r="A49" s="216">
        <v>8</v>
      </c>
      <c r="B49" s="217">
        <f t="shared" si="0"/>
        <v>79</v>
      </c>
      <c r="C49" s="217">
        <f t="shared" si="1"/>
        <v>114</v>
      </c>
      <c r="D49" s="230" t="s">
        <v>661</v>
      </c>
      <c r="E49" s="219"/>
      <c r="F49" s="220"/>
      <c r="G49" s="221">
        <f t="shared" si="2"/>
        <v>0.4114583333333333</v>
      </c>
      <c r="H49" s="221">
        <f t="shared" si="3"/>
        <v>0.43124999999999997</v>
      </c>
      <c r="I49" s="221">
        <f t="shared" si="4"/>
        <v>0.45386904761904756</v>
      </c>
      <c r="J49" s="221">
        <f t="shared" si="5"/>
        <v>0.4799679487179487</v>
      </c>
      <c r="K49" s="221">
        <f t="shared" si="6"/>
        <v>0.5104166666666666</v>
      </c>
      <c r="L49" s="84"/>
      <c r="M49" s="91"/>
      <c r="N49" s="79"/>
      <c r="O49" s="79"/>
    </row>
    <row r="50" spans="1:15" s="155" customFormat="1" ht="12" customHeight="1">
      <c r="A50" s="231"/>
      <c r="B50" s="231"/>
      <c r="C50" s="232"/>
      <c r="D50" s="233" t="s">
        <v>21</v>
      </c>
      <c r="E50" s="234"/>
      <c r="F50" s="235"/>
      <c r="G50" s="235"/>
      <c r="H50" s="236"/>
      <c r="I50" s="236"/>
      <c r="J50" s="236"/>
      <c r="K50" s="237"/>
      <c r="L50" s="153"/>
      <c r="M50" s="156"/>
      <c r="N50" s="157"/>
      <c r="O50" s="157"/>
    </row>
    <row r="51" spans="1:15" ht="12" customHeight="1">
      <c r="A51" s="238">
        <v>0</v>
      </c>
      <c r="B51" s="238">
        <f>B49</f>
        <v>79</v>
      </c>
      <c r="C51" s="239">
        <f>C49</f>
        <v>114</v>
      </c>
      <c r="D51" s="230" t="s">
        <v>857</v>
      </c>
      <c r="E51" s="219" t="s">
        <v>856</v>
      </c>
      <c r="F51" s="220"/>
      <c r="G51" s="240">
        <f>$L$6</f>
        <v>0.4791666666666667</v>
      </c>
      <c r="H51" s="240">
        <f>$L$6</f>
        <v>0.4791666666666667</v>
      </c>
      <c r="I51" s="240">
        <f>$L$6</f>
        <v>0.4791666666666667</v>
      </c>
      <c r="J51" s="240">
        <f>$L$6</f>
        <v>0.4791666666666667</v>
      </c>
      <c r="K51" s="240">
        <f>$L$6</f>
        <v>0.4791666666666667</v>
      </c>
      <c r="L51" s="87">
        <f>A51</f>
        <v>0</v>
      </c>
      <c r="M51" s="96"/>
      <c r="N51" s="79"/>
      <c r="O51" s="79"/>
    </row>
    <row r="52" spans="1:15" ht="12" customHeight="1">
      <c r="A52" s="238">
        <v>7</v>
      </c>
      <c r="B52" s="238">
        <f>$H$5-C52</f>
        <v>72</v>
      </c>
      <c r="C52" s="239">
        <f>C51+A52</f>
        <v>121</v>
      </c>
      <c r="D52" s="218" t="s">
        <v>859</v>
      </c>
      <c r="E52" s="219" t="s">
        <v>105</v>
      </c>
      <c r="F52" s="220"/>
      <c r="G52" s="221">
        <f aca="true" t="shared" si="7" ref="G52:G80">SUM($G$51+$O$3*L52)</f>
        <v>0.49739583333333337</v>
      </c>
      <c r="H52" s="221">
        <f aca="true" t="shared" si="8" ref="H52:H80">SUM($H$51+$P$3*L52)</f>
        <v>0.4986111111111111</v>
      </c>
      <c r="I52" s="221">
        <f aca="true" t="shared" si="9" ref="I52:I80">SUM($I$51+$Q$3*L52)</f>
        <v>0.5</v>
      </c>
      <c r="J52" s="221">
        <f aca="true" t="shared" si="10" ref="J52:J80">SUM($J$51+$R$3*L52)</f>
        <v>0.5016025641025641</v>
      </c>
      <c r="K52" s="221">
        <f aca="true" t="shared" si="11" ref="K52:K80">SUM($K$51+$S$3*L52)</f>
        <v>0.5034722222222222</v>
      </c>
      <c r="L52" s="85">
        <f>L48+A52</f>
        <v>7</v>
      </c>
      <c r="M52" s="96"/>
      <c r="N52" s="79"/>
      <c r="O52" s="79"/>
    </row>
    <row r="53" spans="1:15" ht="12" customHeight="1">
      <c r="A53" s="238">
        <v>1</v>
      </c>
      <c r="B53" s="238">
        <f>$H$5-C53</f>
        <v>71</v>
      </c>
      <c r="C53" s="239">
        <f>C52+A53</f>
        <v>122</v>
      </c>
      <c r="D53" s="218" t="s">
        <v>858</v>
      </c>
      <c r="E53" s="219" t="s">
        <v>105</v>
      </c>
      <c r="F53" s="220"/>
      <c r="G53" s="221">
        <f t="shared" si="7"/>
        <v>0.48177083333333337</v>
      </c>
      <c r="H53" s="221">
        <f t="shared" si="8"/>
        <v>0.48194444444444445</v>
      </c>
      <c r="I53" s="221">
        <f t="shared" si="9"/>
        <v>0.48214285714285715</v>
      </c>
      <c r="J53" s="221">
        <f t="shared" si="10"/>
        <v>0.4823717948717949</v>
      </c>
      <c r="K53" s="221">
        <f t="shared" si="11"/>
        <v>0.4826388888888889</v>
      </c>
      <c r="L53" s="85">
        <f>L49+A53</f>
        <v>1</v>
      </c>
      <c r="M53" s="96"/>
      <c r="N53" s="79"/>
      <c r="O53" s="79"/>
    </row>
    <row r="54" spans="1:15" ht="12" customHeight="1">
      <c r="A54" s="238">
        <v>5</v>
      </c>
      <c r="B54" s="238">
        <f>$H$5-C54</f>
        <v>66</v>
      </c>
      <c r="C54" s="239">
        <f>C53+A54</f>
        <v>127</v>
      </c>
      <c r="D54" s="218" t="s">
        <v>776</v>
      </c>
      <c r="E54" s="219" t="s">
        <v>105</v>
      </c>
      <c r="F54" s="220"/>
      <c r="G54" s="221">
        <f t="shared" si="7"/>
        <v>0.4921875</v>
      </c>
      <c r="H54" s="221">
        <f t="shared" si="8"/>
        <v>0.4930555555555556</v>
      </c>
      <c r="I54" s="221">
        <f t="shared" si="9"/>
        <v>0.49404761904761907</v>
      </c>
      <c r="J54" s="221">
        <f t="shared" si="10"/>
        <v>0.4951923076923077</v>
      </c>
      <c r="K54" s="221">
        <f t="shared" si="11"/>
        <v>0.4965277777777778</v>
      </c>
      <c r="L54" s="85">
        <f>L50+A54</f>
        <v>5</v>
      </c>
      <c r="M54" s="91"/>
      <c r="N54" s="79"/>
      <c r="O54" s="79"/>
    </row>
    <row r="55" spans="1:15" ht="12" customHeight="1">
      <c r="A55" s="238">
        <v>1.5</v>
      </c>
      <c r="B55" s="238">
        <f aca="true" t="shared" si="12" ref="B55:B79">$H$5-C55</f>
        <v>64.5</v>
      </c>
      <c r="C55" s="239">
        <f aca="true" t="shared" si="13" ref="C55:C79">C54+A55</f>
        <v>128.5</v>
      </c>
      <c r="D55" s="242" t="s">
        <v>662</v>
      </c>
      <c r="E55" s="219" t="s">
        <v>68</v>
      </c>
      <c r="F55" s="220"/>
      <c r="G55" s="221">
        <f t="shared" si="7"/>
        <v>0.49609375</v>
      </c>
      <c r="H55" s="221">
        <f t="shared" si="8"/>
        <v>0.49722222222222223</v>
      </c>
      <c r="I55" s="221">
        <f t="shared" si="9"/>
        <v>0.49851190476190477</v>
      </c>
      <c r="J55" s="221">
        <f t="shared" si="10"/>
        <v>0.5</v>
      </c>
      <c r="K55" s="221">
        <f t="shared" si="11"/>
        <v>0.5017361111111112</v>
      </c>
      <c r="L55" s="85">
        <f aca="true" t="shared" si="14" ref="L55:L80">L54+A55</f>
        <v>6.5</v>
      </c>
      <c r="M55" s="91"/>
      <c r="N55" s="79"/>
      <c r="O55" s="79"/>
    </row>
    <row r="56" spans="1:15" ht="12" customHeight="1">
      <c r="A56" s="238">
        <v>4</v>
      </c>
      <c r="B56" s="238">
        <f t="shared" si="12"/>
        <v>60.5</v>
      </c>
      <c r="C56" s="239">
        <f t="shared" si="13"/>
        <v>132.5</v>
      </c>
      <c r="D56" s="222" t="s">
        <v>777</v>
      </c>
      <c r="E56" s="219" t="s">
        <v>109</v>
      </c>
      <c r="F56" s="220"/>
      <c r="G56" s="221">
        <f t="shared" si="7"/>
        <v>0.5065104166666667</v>
      </c>
      <c r="H56" s="221">
        <f t="shared" si="8"/>
        <v>0.5083333333333333</v>
      </c>
      <c r="I56" s="221">
        <f t="shared" si="9"/>
        <v>0.5104166666666667</v>
      </c>
      <c r="J56" s="221">
        <f t="shared" si="10"/>
        <v>0.5128205128205129</v>
      </c>
      <c r="K56" s="221">
        <f t="shared" si="11"/>
        <v>0.515625</v>
      </c>
      <c r="L56" s="85">
        <f t="shared" si="14"/>
        <v>10.5</v>
      </c>
      <c r="M56" s="91"/>
      <c r="N56" s="79"/>
      <c r="O56" s="79"/>
    </row>
    <row r="57" spans="1:15" ht="12" customHeight="1">
      <c r="A57" s="238">
        <v>6</v>
      </c>
      <c r="B57" s="238">
        <f>$H$5-C57</f>
        <v>54.5</v>
      </c>
      <c r="C57" s="239">
        <f>C56+A57</f>
        <v>138.5</v>
      </c>
      <c r="D57" s="222" t="s">
        <v>778</v>
      </c>
      <c r="E57" s="219" t="s">
        <v>73</v>
      </c>
      <c r="F57" s="220"/>
      <c r="G57" s="221">
        <f t="shared" si="7"/>
        <v>0.5221354166666667</v>
      </c>
      <c r="H57" s="221">
        <f t="shared" si="8"/>
        <v>0.525</v>
      </c>
      <c r="I57" s="221">
        <f t="shared" si="9"/>
        <v>0.5282738095238095</v>
      </c>
      <c r="J57" s="221">
        <f t="shared" si="10"/>
        <v>0.532051282051282</v>
      </c>
      <c r="K57" s="221">
        <f t="shared" si="11"/>
        <v>0.5364583333333334</v>
      </c>
      <c r="L57" s="85">
        <f t="shared" si="14"/>
        <v>16.5</v>
      </c>
      <c r="M57" s="91"/>
      <c r="N57" s="79"/>
      <c r="O57" s="79"/>
    </row>
    <row r="58" spans="1:15" ht="12" customHeight="1">
      <c r="A58" s="238">
        <v>2</v>
      </c>
      <c r="B58" s="238">
        <f>$H$5-C58</f>
        <v>52.5</v>
      </c>
      <c r="C58" s="239">
        <f>C57+A58</f>
        <v>140.5</v>
      </c>
      <c r="D58" s="218" t="s">
        <v>663</v>
      </c>
      <c r="E58" s="219" t="s">
        <v>144</v>
      </c>
      <c r="F58" s="220"/>
      <c r="G58" s="221">
        <f t="shared" si="7"/>
        <v>0.52734375</v>
      </c>
      <c r="H58" s="221">
        <f t="shared" si="8"/>
        <v>0.5305555555555556</v>
      </c>
      <c r="I58" s="221">
        <f t="shared" si="9"/>
        <v>0.5342261904761905</v>
      </c>
      <c r="J58" s="221">
        <f t="shared" si="10"/>
        <v>0.5384615384615384</v>
      </c>
      <c r="K58" s="221">
        <f t="shared" si="11"/>
        <v>0.5434027777777778</v>
      </c>
      <c r="L58" s="85">
        <f t="shared" si="14"/>
        <v>18.5</v>
      </c>
      <c r="M58" s="91"/>
      <c r="N58" s="79"/>
      <c r="O58" s="79"/>
    </row>
    <row r="59" spans="1:15" ht="12" customHeight="1">
      <c r="A59" s="238">
        <v>2</v>
      </c>
      <c r="B59" s="238">
        <f>$H$5-C59</f>
        <v>50.5</v>
      </c>
      <c r="C59" s="239">
        <f>C58+A59</f>
        <v>142.5</v>
      </c>
      <c r="D59" s="218" t="s">
        <v>664</v>
      </c>
      <c r="E59" s="219" t="s">
        <v>665</v>
      </c>
      <c r="F59" s="220"/>
      <c r="G59" s="221">
        <f t="shared" si="7"/>
        <v>0.5325520833333334</v>
      </c>
      <c r="H59" s="221">
        <f t="shared" si="8"/>
        <v>0.5361111111111111</v>
      </c>
      <c r="I59" s="221">
        <f t="shared" si="9"/>
        <v>0.5401785714285714</v>
      </c>
      <c r="J59" s="221">
        <f t="shared" si="10"/>
        <v>0.5448717948717949</v>
      </c>
      <c r="K59" s="221">
        <f t="shared" si="11"/>
        <v>0.5503472222222222</v>
      </c>
      <c r="L59" s="85">
        <f t="shared" si="14"/>
        <v>20.5</v>
      </c>
      <c r="M59" s="91"/>
      <c r="N59" s="79"/>
      <c r="O59" s="79"/>
    </row>
    <row r="60" spans="1:15" ht="12" customHeight="1">
      <c r="A60" s="238">
        <v>4</v>
      </c>
      <c r="B60" s="238">
        <f t="shared" si="12"/>
        <v>46.5</v>
      </c>
      <c r="C60" s="239">
        <f t="shared" si="13"/>
        <v>146.5</v>
      </c>
      <c r="D60" s="222" t="s">
        <v>779</v>
      </c>
      <c r="E60" s="219" t="s">
        <v>110</v>
      </c>
      <c r="F60" s="220"/>
      <c r="G60" s="221">
        <f t="shared" si="7"/>
        <v>0.54296875</v>
      </c>
      <c r="H60" s="221">
        <f t="shared" si="8"/>
        <v>0.5472222222222223</v>
      </c>
      <c r="I60" s="221">
        <f t="shared" si="9"/>
        <v>0.5520833333333334</v>
      </c>
      <c r="J60" s="221">
        <f t="shared" si="10"/>
        <v>0.5576923076923077</v>
      </c>
      <c r="K60" s="221">
        <f t="shared" si="11"/>
        <v>0.5642361111111112</v>
      </c>
      <c r="L60" s="85">
        <f t="shared" si="14"/>
        <v>24.5</v>
      </c>
      <c r="M60" s="91"/>
      <c r="N60" s="79"/>
      <c r="O60" s="79"/>
    </row>
    <row r="61" spans="1:15" ht="12" customHeight="1">
      <c r="A61" s="238">
        <v>4</v>
      </c>
      <c r="B61" s="238">
        <f t="shared" si="12"/>
        <v>42.5</v>
      </c>
      <c r="C61" s="239">
        <f t="shared" si="13"/>
        <v>150.5</v>
      </c>
      <c r="D61" s="222" t="s">
        <v>780</v>
      </c>
      <c r="E61" s="219" t="s">
        <v>666</v>
      </c>
      <c r="F61" s="220"/>
      <c r="G61" s="221">
        <f t="shared" si="7"/>
        <v>0.5533854166666667</v>
      </c>
      <c r="H61" s="221">
        <f t="shared" si="8"/>
        <v>0.5583333333333333</v>
      </c>
      <c r="I61" s="221">
        <f t="shared" si="9"/>
        <v>0.5639880952380952</v>
      </c>
      <c r="J61" s="221">
        <f t="shared" si="10"/>
        <v>0.5705128205128205</v>
      </c>
      <c r="K61" s="221">
        <f t="shared" si="11"/>
        <v>0.578125</v>
      </c>
      <c r="L61" s="85">
        <f t="shared" si="14"/>
        <v>28.5</v>
      </c>
      <c r="M61" s="91"/>
      <c r="N61" s="79"/>
      <c r="O61" s="79"/>
    </row>
    <row r="62" spans="1:15" ht="12" customHeight="1">
      <c r="A62" s="238">
        <v>5</v>
      </c>
      <c r="B62" s="238">
        <f t="shared" si="12"/>
        <v>37.5</v>
      </c>
      <c r="C62" s="239">
        <f t="shared" si="13"/>
        <v>155.5</v>
      </c>
      <c r="D62" s="220" t="s">
        <v>121</v>
      </c>
      <c r="E62" s="219"/>
      <c r="F62" s="220"/>
      <c r="G62" s="221">
        <f t="shared" si="7"/>
        <v>0.56640625</v>
      </c>
      <c r="H62" s="221">
        <f t="shared" si="8"/>
        <v>0.5722222222222222</v>
      </c>
      <c r="I62" s="221">
        <f t="shared" si="9"/>
        <v>0.5788690476190477</v>
      </c>
      <c r="J62" s="221">
        <f t="shared" si="10"/>
        <v>0.5865384615384616</v>
      </c>
      <c r="K62" s="221">
        <f t="shared" si="11"/>
        <v>0.5954861111111112</v>
      </c>
      <c r="L62" s="85">
        <f t="shared" si="14"/>
        <v>33.5</v>
      </c>
      <c r="M62" s="91"/>
      <c r="N62" s="79"/>
      <c r="O62" s="79"/>
    </row>
    <row r="63" spans="1:15" ht="12" customHeight="1">
      <c r="A63" s="238">
        <v>1.5</v>
      </c>
      <c r="B63" s="238">
        <f t="shared" si="12"/>
        <v>36</v>
      </c>
      <c r="C63" s="239">
        <f t="shared" si="13"/>
        <v>157</v>
      </c>
      <c r="D63" s="222" t="s">
        <v>781</v>
      </c>
      <c r="E63" s="219" t="s">
        <v>111</v>
      </c>
      <c r="F63" s="220"/>
      <c r="G63" s="221">
        <f t="shared" si="7"/>
        <v>0.5703125</v>
      </c>
      <c r="H63" s="221">
        <f t="shared" si="8"/>
        <v>0.5763888888888888</v>
      </c>
      <c r="I63" s="221">
        <f t="shared" si="9"/>
        <v>0.5833333333333334</v>
      </c>
      <c r="J63" s="221">
        <f t="shared" si="10"/>
        <v>0.5913461538461539</v>
      </c>
      <c r="K63" s="221">
        <f t="shared" si="11"/>
        <v>0.6006944444444444</v>
      </c>
      <c r="L63" s="85">
        <f t="shared" si="14"/>
        <v>35</v>
      </c>
      <c r="M63" s="91"/>
      <c r="N63" s="79"/>
      <c r="O63" s="79"/>
    </row>
    <row r="64" spans="1:15" ht="12" customHeight="1">
      <c r="A64" s="238">
        <v>2.5</v>
      </c>
      <c r="B64" s="238">
        <f t="shared" si="12"/>
        <v>33.5</v>
      </c>
      <c r="C64" s="239">
        <f t="shared" si="13"/>
        <v>159.5</v>
      </c>
      <c r="D64" s="247" t="s">
        <v>667</v>
      </c>
      <c r="E64" s="219" t="s">
        <v>668</v>
      </c>
      <c r="F64" s="220"/>
      <c r="G64" s="221">
        <f t="shared" si="7"/>
        <v>0.5768229166666667</v>
      </c>
      <c r="H64" s="221">
        <f t="shared" si="8"/>
        <v>0.5833333333333334</v>
      </c>
      <c r="I64" s="221">
        <f t="shared" si="9"/>
        <v>0.5907738095238095</v>
      </c>
      <c r="J64" s="221">
        <f t="shared" si="10"/>
        <v>0.5993589743589743</v>
      </c>
      <c r="K64" s="221">
        <f t="shared" si="11"/>
        <v>0.609375</v>
      </c>
      <c r="L64" s="85">
        <f t="shared" si="14"/>
        <v>37.5</v>
      </c>
      <c r="M64" s="91"/>
      <c r="N64" s="79"/>
      <c r="O64" s="79"/>
    </row>
    <row r="65" spans="1:15" ht="12" customHeight="1">
      <c r="A65" s="238">
        <v>3</v>
      </c>
      <c r="B65" s="238">
        <f t="shared" si="12"/>
        <v>30.5</v>
      </c>
      <c r="C65" s="239">
        <f t="shared" si="13"/>
        <v>162.5</v>
      </c>
      <c r="D65" s="247" t="s">
        <v>669</v>
      </c>
      <c r="E65" s="248" t="s">
        <v>670</v>
      </c>
      <c r="F65" s="220"/>
      <c r="G65" s="221">
        <f t="shared" si="7"/>
        <v>0.5846354166666667</v>
      </c>
      <c r="H65" s="221">
        <f t="shared" si="8"/>
        <v>0.5916666666666667</v>
      </c>
      <c r="I65" s="221">
        <f t="shared" si="9"/>
        <v>0.5997023809523809</v>
      </c>
      <c r="J65" s="221">
        <f t="shared" si="10"/>
        <v>0.608974358974359</v>
      </c>
      <c r="K65" s="221">
        <f t="shared" si="11"/>
        <v>0.6197916666666667</v>
      </c>
      <c r="L65" s="85">
        <f t="shared" si="14"/>
        <v>40.5</v>
      </c>
      <c r="M65" s="91"/>
      <c r="N65" s="79"/>
      <c r="O65" s="79"/>
    </row>
    <row r="66" spans="1:12" ht="12" customHeight="1">
      <c r="A66" s="238">
        <v>4</v>
      </c>
      <c r="B66" s="238">
        <f t="shared" si="12"/>
        <v>26.5</v>
      </c>
      <c r="C66" s="239">
        <f t="shared" si="13"/>
        <v>166.5</v>
      </c>
      <c r="D66" s="222" t="s">
        <v>829</v>
      </c>
      <c r="E66" s="219" t="s">
        <v>670</v>
      </c>
      <c r="F66" s="220"/>
      <c r="G66" s="221">
        <f t="shared" si="7"/>
        <v>0.5950520833333334</v>
      </c>
      <c r="H66" s="221">
        <f t="shared" si="8"/>
        <v>0.6027777777777777</v>
      </c>
      <c r="I66" s="221">
        <f t="shared" si="9"/>
        <v>0.6116071428571429</v>
      </c>
      <c r="J66" s="221">
        <f t="shared" si="10"/>
        <v>0.6217948717948718</v>
      </c>
      <c r="K66" s="221">
        <f t="shared" si="11"/>
        <v>0.6336805555555556</v>
      </c>
      <c r="L66" s="85">
        <f t="shared" si="14"/>
        <v>44.5</v>
      </c>
    </row>
    <row r="67" spans="1:12" ht="12" customHeight="1">
      <c r="A67" s="238">
        <v>4</v>
      </c>
      <c r="B67" s="238">
        <f t="shared" si="12"/>
        <v>22.5</v>
      </c>
      <c r="C67" s="239">
        <f t="shared" si="13"/>
        <v>170.5</v>
      </c>
      <c r="D67" s="222" t="s">
        <v>782</v>
      </c>
      <c r="E67" s="219" t="s">
        <v>78</v>
      </c>
      <c r="F67" s="220"/>
      <c r="G67" s="221">
        <f t="shared" si="7"/>
        <v>0.60546875</v>
      </c>
      <c r="H67" s="221">
        <f t="shared" si="8"/>
        <v>0.6138888888888889</v>
      </c>
      <c r="I67" s="221">
        <f t="shared" si="9"/>
        <v>0.6235119047619048</v>
      </c>
      <c r="J67" s="221">
        <f t="shared" si="10"/>
        <v>0.6346153846153846</v>
      </c>
      <c r="K67" s="221">
        <f t="shared" si="11"/>
        <v>0.6475694444444444</v>
      </c>
      <c r="L67" s="85">
        <f t="shared" si="14"/>
        <v>48.5</v>
      </c>
    </row>
    <row r="68" spans="1:12" ht="12" customHeight="1">
      <c r="A68" s="238">
        <v>6</v>
      </c>
      <c r="B68" s="238">
        <f t="shared" si="12"/>
        <v>16.5</v>
      </c>
      <c r="C68" s="239">
        <f t="shared" si="13"/>
        <v>176.5</v>
      </c>
      <c r="D68" s="222" t="s">
        <v>671</v>
      </c>
      <c r="E68" s="219" t="s">
        <v>78</v>
      </c>
      <c r="F68" s="220"/>
      <c r="G68" s="221">
        <f t="shared" si="7"/>
        <v>0.62109375</v>
      </c>
      <c r="H68" s="221">
        <f t="shared" si="8"/>
        <v>0.6305555555555555</v>
      </c>
      <c r="I68" s="221">
        <f t="shared" si="9"/>
        <v>0.6413690476190477</v>
      </c>
      <c r="J68" s="221">
        <f t="shared" si="10"/>
        <v>0.6538461538461539</v>
      </c>
      <c r="K68" s="221">
        <f t="shared" si="11"/>
        <v>0.6684027777777778</v>
      </c>
      <c r="L68" s="85">
        <f t="shared" si="14"/>
        <v>54.5</v>
      </c>
    </row>
    <row r="69" spans="1:12" ht="12.75" customHeight="1">
      <c r="A69" s="238">
        <v>5</v>
      </c>
      <c r="B69" s="238">
        <f t="shared" si="12"/>
        <v>11.5</v>
      </c>
      <c r="C69" s="239">
        <f t="shared" si="13"/>
        <v>181.5</v>
      </c>
      <c r="D69" s="222" t="s">
        <v>783</v>
      </c>
      <c r="E69" s="248" t="s">
        <v>97</v>
      </c>
      <c r="F69" s="220"/>
      <c r="G69" s="221">
        <f t="shared" si="7"/>
        <v>0.6341145833333334</v>
      </c>
      <c r="H69" s="221">
        <f t="shared" si="8"/>
        <v>0.6444444444444444</v>
      </c>
      <c r="I69" s="221">
        <f t="shared" si="9"/>
        <v>0.65625</v>
      </c>
      <c r="J69" s="221">
        <f t="shared" si="10"/>
        <v>0.6698717948717949</v>
      </c>
      <c r="K69" s="221">
        <f t="shared" si="11"/>
        <v>0.6857638888888888</v>
      </c>
      <c r="L69" s="85">
        <f t="shared" si="14"/>
        <v>59.5</v>
      </c>
    </row>
    <row r="70" spans="1:12" ht="12.75" customHeight="1" hidden="1">
      <c r="A70" s="238"/>
      <c r="B70" s="238">
        <f t="shared" si="12"/>
        <v>11.5</v>
      </c>
      <c r="C70" s="239">
        <f t="shared" si="13"/>
        <v>181.5</v>
      </c>
      <c r="D70" s="228"/>
      <c r="E70" s="219"/>
      <c r="F70" s="220"/>
      <c r="G70" s="221">
        <f t="shared" si="7"/>
        <v>0.6341145833333334</v>
      </c>
      <c r="H70" s="221">
        <f t="shared" si="8"/>
        <v>0.6444444444444444</v>
      </c>
      <c r="I70" s="221">
        <f t="shared" si="9"/>
        <v>0.65625</v>
      </c>
      <c r="J70" s="221">
        <f t="shared" si="10"/>
        <v>0.6698717948717949</v>
      </c>
      <c r="K70" s="221">
        <f t="shared" si="11"/>
        <v>0.6857638888888888</v>
      </c>
      <c r="L70" s="85">
        <f t="shared" si="14"/>
        <v>59.5</v>
      </c>
    </row>
    <row r="71" spans="1:12" ht="12.75" customHeight="1" hidden="1">
      <c r="A71" s="238"/>
      <c r="B71" s="238">
        <f t="shared" si="12"/>
        <v>11.5</v>
      </c>
      <c r="C71" s="239">
        <f t="shared" si="13"/>
        <v>181.5</v>
      </c>
      <c r="D71" s="222"/>
      <c r="E71" s="219"/>
      <c r="F71" s="220"/>
      <c r="G71" s="221">
        <f t="shared" si="7"/>
        <v>0.6341145833333334</v>
      </c>
      <c r="H71" s="221">
        <f t="shared" si="8"/>
        <v>0.6444444444444444</v>
      </c>
      <c r="I71" s="221">
        <f t="shared" si="9"/>
        <v>0.65625</v>
      </c>
      <c r="J71" s="221">
        <f t="shared" si="10"/>
        <v>0.6698717948717949</v>
      </c>
      <c r="K71" s="221">
        <f t="shared" si="11"/>
        <v>0.6857638888888888</v>
      </c>
      <c r="L71" s="85">
        <f t="shared" si="14"/>
        <v>59.5</v>
      </c>
    </row>
    <row r="72" spans="1:12" ht="12.75" customHeight="1" hidden="1">
      <c r="A72" s="238"/>
      <c r="B72" s="238">
        <f t="shared" si="12"/>
        <v>11.5</v>
      </c>
      <c r="C72" s="239">
        <f t="shared" si="13"/>
        <v>181.5</v>
      </c>
      <c r="D72" s="222"/>
      <c r="E72" s="219"/>
      <c r="F72" s="220"/>
      <c r="G72" s="221">
        <f t="shared" si="7"/>
        <v>0.6341145833333334</v>
      </c>
      <c r="H72" s="221">
        <f t="shared" si="8"/>
        <v>0.6444444444444444</v>
      </c>
      <c r="I72" s="221">
        <f t="shared" si="9"/>
        <v>0.65625</v>
      </c>
      <c r="J72" s="221">
        <f t="shared" si="10"/>
        <v>0.6698717948717949</v>
      </c>
      <c r="K72" s="221">
        <f t="shared" si="11"/>
        <v>0.6857638888888888</v>
      </c>
      <c r="L72" s="85">
        <f t="shared" si="14"/>
        <v>59.5</v>
      </c>
    </row>
    <row r="73" spans="1:12" ht="12.75" customHeight="1" hidden="1">
      <c r="A73" s="238"/>
      <c r="B73" s="238">
        <f t="shared" si="12"/>
        <v>11.5</v>
      </c>
      <c r="C73" s="239">
        <f t="shared" si="13"/>
        <v>181.5</v>
      </c>
      <c r="D73" s="222"/>
      <c r="E73" s="219"/>
      <c r="F73" s="220"/>
      <c r="G73" s="221">
        <f t="shared" si="7"/>
        <v>0.6341145833333334</v>
      </c>
      <c r="H73" s="221">
        <f t="shared" si="8"/>
        <v>0.6444444444444444</v>
      </c>
      <c r="I73" s="221">
        <f t="shared" si="9"/>
        <v>0.65625</v>
      </c>
      <c r="J73" s="221">
        <f t="shared" si="10"/>
        <v>0.6698717948717949</v>
      </c>
      <c r="K73" s="221">
        <f t="shared" si="11"/>
        <v>0.6857638888888888</v>
      </c>
      <c r="L73" s="85">
        <f t="shared" si="14"/>
        <v>59.5</v>
      </c>
    </row>
    <row r="74" spans="1:12" ht="12.75" customHeight="1" hidden="1">
      <c r="A74" s="238"/>
      <c r="B74" s="238">
        <f t="shared" si="12"/>
        <v>11.5</v>
      </c>
      <c r="C74" s="239">
        <f t="shared" si="13"/>
        <v>181.5</v>
      </c>
      <c r="D74" s="222"/>
      <c r="E74" s="219"/>
      <c r="F74" s="220"/>
      <c r="G74" s="221">
        <f t="shared" si="7"/>
        <v>0.6341145833333334</v>
      </c>
      <c r="H74" s="221">
        <f t="shared" si="8"/>
        <v>0.6444444444444444</v>
      </c>
      <c r="I74" s="221">
        <f t="shared" si="9"/>
        <v>0.65625</v>
      </c>
      <c r="J74" s="221">
        <f t="shared" si="10"/>
        <v>0.6698717948717949</v>
      </c>
      <c r="K74" s="221">
        <f t="shared" si="11"/>
        <v>0.6857638888888888</v>
      </c>
      <c r="L74" s="85">
        <f t="shared" si="14"/>
        <v>59.5</v>
      </c>
    </row>
    <row r="75" spans="1:12" ht="12.75" customHeight="1" hidden="1">
      <c r="A75" s="238"/>
      <c r="B75" s="238">
        <f t="shared" si="12"/>
        <v>11.5</v>
      </c>
      <c r="C75" s="239">
        <f t="shared" si="13"/>
        <v>181.5</v>
      </c>
      <c r="D75" s="222"/>
      <c r="E75" s="219"/>
      <c r="F75" s="220"/>
      <c r="G75" s="221">
        <f t="shared" si="7"/>
        <v>0.6341145833333334</v>
      </c>
      <c r="H75" s="221">
        <f t="shared" si="8"/>
        <v>0.6444444444444444</v>
      </c>
      <c r="I75" s="221">
        <f t="shared" si="9"/>
        <v>0.65625</v>
      </c>
      <c r="J75" s="221">
        <f t="shared" si="10"/>
        <v>0.6698717948717949</v>
      </c>
      <c r="K75" s="221">
        <f t="shared" si="11"/>
        <v>0.6857638888888888</v>
      </c>
      <c r="L75" s="85">
        <f t="shared" si="14"/>
        <v>59.5</v>
      </c>
    </row>
    <row r="76" spans="1:12" ht="12.75" customHeight="1" hidden="1">
      <c r="A76" s="238"/>
      <c r="B76" s="238">
        <f t="shared" si="12"/>
        <v>11.5</v>
      </c>
      <c r="C76" s="239">
        <f t="shared" si="13"/>
        <v>181.5</v>
      </c>
      <c r="D76" s="222"/>
      <c r="E76" s="219"/>
      <c r="F76" s="220"/>
      <c r="G76" s="221">
        <f t="shared" si="7"/>
        <v>0.6341145833333334</v>
      </c>
      <c r="H76" s="221">
        <f t="shared" si="8"/>
        <v>0.6444444444444444</v>
      </c>
      <c r="I76" s="221">
        <f t="shared" si="9"/>
        <v>0.65625</v>
      </c>
      <c r="J76" s="221">
        <f t="shared" si="10"/>
        <v>0.6698717948717949</v>
      </c>
      <c r="K76" s="221">
        <f t="shared" si="11"/>
        <v>0.6857638888888888</v>
      </c>
      <c r="L76" s="85">
        <f t="shared" si="14"/>
        <v>59.5</v>
      </c>
    </row>
    <row r="77" spans="1:12" ht="12.75" customHeight="1" hidden="1">
      <c r="A77" s="238"/>
      <c r="B77" s="238">
        <f>$H$5-C77</f>
        <v>11.5</v>
      </c>
      <c r="C77" s="239">
        <f>C76+A77</f>
        <v>181.5</v>
      </c>
      <c r="D77" s="249"/>
      <c r="E77" s="219"/>
      <c r="F77" s="220"/>
      <c r="G77" s="221">
        <f>SUM($G$51+$O$3*L77)</f>
        <v>0.6341145833333334</v>
      </c>
      <c r="H77" s="221">
        <f>SUM($H$51+$P$3*L77)</f>
        <v>0.6444444444444444</v>
      </c>
      <c r="I77" s="221">
        <f>SUM($I$51+$Q$3*L77)</f>
        <v>0.65625</v>
      </c>
      <c r="J77" s="221">
        <f>SUM($J$51+$R$3*L77)</f>
        <v>0.6698717948717949</v>
      </c>
      <c r="K77" s="221">
        <f>SUM($K$51+$S$3*L77)</f>
        <v>0.6857638888888888</v>
      </c>
      <c r="L77" s="85">
        <f>L76+A77</f>
        <v>59.5</v>
      </c>
    </row>
    <row r="78" spans="1:13" ht="12.75" customHeight="1" hidden="1">
      <c r="A78" s="238"/>
      <c r="B78" s="238">
        <f t="shared" si="12"/>
        <v>11.5</v>
      </c>
      <c r="C78" s="239">
        <f t="shared" si="13"/>
        <v>181.5</v>
      </c>
      <c r="D78" s="249"/>
      <c r="E78" s="219"/>
      <c r="F78" s="220"/>
      <c r="G78" s="221">
        <f t="shared" si="7"/>
        <v>0.6341145833333334</v>
      </c>
      <c r="H78" s="221">
        <f t="shared" si="8"/>
        <v>0.6444444444444444</v>
      </c>
      <c r="I78" s="221">
        <f t="shared" si="9"/>
        <v>0.65625</v>
      </c>
      <c r="J78" s="221">
        <f t="shared" si="10"/>
        <v>0.6698717948717949</v>
      </c>
      <c r="K78" s="221">
        <f t="shared" si="11"/>
        <v>0.6857638888888888</v>
      </c>
      <c r="L78" s="85">
        <f t="shared" si="14"/>
        <v>59.5</v>
      </c>
      <c r="M78" s="3" t="s">
        <v>48</v>
      </c>
    </row>
    <row r="79" spans="1:12" ht="12.75" customHeight="1" hidden="1">
      <c r="A79" s="238"/>
      <c r="B79" s="238">
        <f t="shared" si="12"/>
        <v>11.5</v>
      </c>
      <c r="C79" s="239">
        <f t="shared" si="13"/>
        <v>181.5</v>
      </c>
      <c r="D79" s="249"/>
      <c r="E79" s="219"/>
      <c r="F79" s="220"/>
      <c r="G79" s="221">
        <f t="shared" si="7"/>
        <v>0.6341145833333334</v>
      </c>
      <c r="H79" s="221">
        <f t="shared" si="8"/>
        <v>0.6444444444444444</v>
      </c>
      <c r="I79" s="221">
        <f t="shared" si="9"/>
        <v>0.65625</v>
      </c>
      <c r="J79" s="221">
        <f t="shared" si="10"/>
        <v>0.6698717948717949</v>
      </c>
      <c r="K79" s="221">
        <f t="shared" si="11"/>
        <v>0.6857638888888888</v>
      </c>
      <c r="L79" s="85">
        <f t="shared" si="14"/>
        <v>59.5</v>
      </c>
    </row>
    <row r="80" spans="1:12" ht="12.75" customHeight="1">
      <c r="A80" s="238">
        <v>11</v>
      </c>
      <c r="B80" s="238">
        <f>$H$5-C80</f>
        <v>0.5</v>
      </c>
      <c r="C80" s="239">
        <f>C79+A80</f>
        <v>192.5</v>
      </c>
      <c r="D80" s="244" t="s">
        <v>672</v>
      </c>
      <c r="E80" s="219"/>
      <c r="F80" s="220"/>
      <c r="G80" s="221">
        <f t="shared" si="7"/>
        <v>0.6627604166666667</v>
      </c>
      <c r="H80" s="221">
        <f t="shared" si="8"/>
        <v>0.675</v>
      </c>
      <c r="I80" s="221">
        <f t="shared" si="9"/>
        <v>0.6889880952380952</v>
      </c>
      <c r="J80" s="221">
        <f t="shared" si="10"/>
        <v>0.7051282051282052</v>
      </c>
      <c r="K80" s="221">
        <f t="shared" si="11"/>
        <v>0.7239583333333334</v>
      </c>
      <c r="L80" s="85">
        <f t="shared" si="14"/>
        <v>70.5</v>
      </c>
    </row>
    <row r="81" ht="12.75" customHeight="1">
      <c r="E81" s="10"/>
    </row>
  </sheetData>
  <sheetProtection/>
  <mergeCells count="7">
    <mergeCell ref="H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75" r:id="rId2"/>
  <headerFooter alignWithMargins="0">
    <oddFooter>&amp;L&amp;F  &amp;D &amp;T&amp;R&amp;8Les communes en lettres majuscules sont des
 chefs-lieux de cantons, sous-préfectures ou préfectures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6"/>
  <sheetViews>
    <sheetView zoomScalePageLayoutView="0" workbookViewId="0" topLeftCell="A1">
      <selection activeCell="I89" sqref="I89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2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8" t="s">
        <v>1</v>
      </c>
      <c r="M1" s="318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05" t="s">
        <v>122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11"/>
      <c r="M2" s="6"/>
      <c r="N2" s="11"/>
      <c r="O2" s="11"/>
      <c r="P2" s="5"/>
      <c r="Q2" s="5"/>
      <c r="R2" s="5"/>
      <c r="S2" s="12"/>
    </row>
    <row r="3" spans="1:19" ht="12.75" customHeight="1">
      <c r="A3" s="305" t="s">
        <v>784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04" t="s">
        <v>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5"/>
    </row>
    <row r="5" spans="1:15" ht="12.75" customHeight="1" thickBot="1">
      <c r="A5" s="17"/>
      <c r="B5" s="10"/>
      <c r="C5" s="169" t="s">
        <v>836</v>
      </c>
      <c r="D5" s="306" t="s">
        <v>785</v>
      </c>
      <c r="E5" s="306"/>
      <c r="F5" s="306"/>
      <c r="G5" s="306"/>
      <c r="H5" s="17">
        <v>124</v>
      </c>
      <c r="I5" s="10" t="s">
        <v>5</v>
      </c>
      <c r="J5" s="10"/>
      <c r="L5" s="18">
        <v>0.2604166666666667</v>
      </c>
      <c r="M5" s="18">
        <v>0.2604166666666667</v>
      </c>
      <c r="N5" s="3" t="s">
        <v>6</v>
      </c>
      <c r="O5" s="51"/>
    </row>
    <row r="6" spans="1:14" ht="12.75" customHeight="1" thickBot="1">
      <c r="A6" s="19"/>
      <c r="B6" s="20" t="s">
        <v>5</v>
      </c>
      <c r="C6" s="43"/>
      <c r="D6" s="21" t="s">
        <v>7</v>
      </c>
      <c r="E6" s="22" t="s">
        <v>8</v>
      </c>
      <c r="F6" s="22" t="s">
        <v>9</v>
      </c>
      <c r="G6" s="23"/>
      <c r="H6" s="317" t="s">
        <v>10</v>
      </c>
      <c r="I6" s="317"/>
      <c r="J6" s="317"/>
      <c r="K6" s="317"/>
      <c r="L6" s="18">
        <v>0.5</v>
      </c>
      <c r="M6" s="18">
        <v>0.5</v>
      </c>
      <c r="N6" s="16" t="s">
        <v>11</v>
      </c>
    </row>
    <row r="7" spans="1:13" ht="12.75" customHeight="1" thickBot="1">
      <c r="A7" s="177" t="s">
        <v>12</v>
      </c>
      <c r="B7" s="178" t="s">
        <v>13</v>
      </c>
      <c r="C7" s="179" t="s">
        <v>14</v>
      </c>
      <c r="D7" s="55"/>
      <c r="E7" s="206" t="s">
        <v>15</v>
      </c>
      <c r="F7" s="56"/>
      <c r="G7" s="56" t="s">
        <v>16</v>
      </c>
      <c r="H7" s="56" t="s">
        <v>17</v>
      </c>
      <c r="I7" s="56" t="s">
        <v>18</v>
      </c>
      <c r="J7" s="56" t="s">
        <v>19</v>
      </c>
      <c r="K7" s="56" t="s">
        <v>20</v>
      </c>
      <c r="L7" s="10"/>
      <c r="M7" s="4"/>
    </row>
    <row r="8" spans="1:13" s="79" customFormat="1" ht="12.75" customHeight="1">
      <c r="A8" s="182"/>
      <c r="B8" s="135"/>
      <c r="C8" s="135"/>
      <c r="D8" s="193" t="s">
        <v>121</v>
      </c>
      <c r="E8" s="200"/>
      <c r="F8" s="199"/>
      <c r="G8" s="136"/>
      <c r="H8" s="137"/>
      <c r="I8" s="132"/>
      <c r="J8" s="132"/>
      <c r="K8" s="187"/>
      <c r="L8" s="90"/>
      <c r="M8" s="91"/>
    </row>
    <row r="9" spans="1:15" s="79" customFormat="1" ht="12.75" customHeight="1">
      <c r="A9" s="210">
        <v>0</v>
      </c>
      <c r="B9" s="211">
        <f>$H$5</f>
        <v>124</v>
      </c>
      <c r="C9" s="211">
        <f>A9</f>
        <v>0</v>
      </c>
      <c r="D9" s="212" t="s">
        <v>787</v>
      </c>
      <c r="E9" s="213" t="s">
        <v>786</v>
      </c>
      <c r="F9" s="214"/>
      <c r="G9" s="215">
        <f>$L$5</f>
        <v>0.2604166666666667</v>
      </c>
      <c r="H9" s="215">
        <f>$L$5</f>
        <v>0.2604166666666667</v>
      </c>
      <c r="I9" s="215">
        <f>$L$5</f>
        <v>0.2604166666666667</v>
      </c>
      <c r="J9" s="215">
        <f>$M$5</f>
        <v>0.2604166666666667</v>
      </c>
      <c r="K9" s="215">
        <f>$M$5</f>
        <v>0.2604166666666667</v>
      </c>
      <c r="L9" s="92"/>
      <c r="M9" s="91"/>
      <c r="N9" s="91"/>
      <c r="O9" s="91"/>
    </row>
    <row r="10" spans="1:15" s="79" customFormat="1" ht="12.75" customHeight="1">
      <c r="A10" s="216">
        <v>3</v>
      </c>
      <c r="B10" s="217">
        <f>B9-A10</f>
        <v>121</v>
      </c>
      <c r="C10" s="217">
        <f>C9+A10</f>
        <v>3</v>
      </c>
      <c r="D10" s="218" t="s">
        <v>790</v>
      </c>
      <c r="E10" s="219" t="s">
        <v>789</v>
      </c>
      <c r="F10" s="220"/>
      <c r="G10" s="221">
        <f>SUM($G$9+$O$3*C10)</f>
        <v>0.2682291666666667</v>
      </c>
      <c r="H10" s="221">
        <f>SUM($H$9+$P$3*C10)</f>
        <v>0.26875000000000004</v>
      </c>
      <c r="I10" s="221">
        <f>SUM($I$9+$Q$3*C10)</f>
        <v>0.26934523809523814</v>
      </c>
      <c r="J10" s="221">
        <f>SUM($J$9+$R$3*C10)</f>
        <v>0.2700320512820513</v>
      </c>
      <c r="K10" s="221">
        <f>SUM($K$9+$S$3*C10)</f>
        <v>0.27083333333333337</v>
      </c>
      <c r="L10" s="92"/>
      <c r="M10" s="91"/>
      <c r="N10" s="91"/>
      <c r="O10" s="91"/>
    </row>
    <row r="11" spans="1:15" s="79" customFormat="1" ht="12.75" customHeight="1">
      <c r="A11" s="216">
        <v>2</v>
      </c>
      <c r="B11" s="217">
        <f aca="true" t="shared" si="0" ref="B11:B49">B10-A11</f>
        <v>119</v>
      </c>
      <c r="C11" s="217">
        <f aca="true" t="shared" si="1" ref="C11:C49">C10+A11</f>
        <v>5</v>
      </c>
      <c r="D11" s="222" t="s">
        <v>791</v>
      </c>
      <c r="E11" s="219" t="s">
        <v>789</v>
      </c>
      <c r="F11" s="222"/>
      <c r="G11" s="221">
        <f aca="true" t="shared" si="2" ref="G11:G49">SUM($G$9+$O$3*C11)</f>
        <v>0.2734375</v>
      </c>
      <c r="H11" s="221">
        <f aca="true" t="shared" si="3" ref="H11:H49">SUM($H$9+$P$3*C11)</f>
        <v>0.2743055555555556</v>
      </c>
      <c r="I11" s="221">
        <f aca="true" t="shared" si="4" ref="I11:I49">SUM($I$9+$Q$3*C11)</f>
        <v>0.27529761904761907</v>
      </c>
      <c r="J11" s="221">
        <f aca="true" t="shared" si="5" ref="J11:J49">SUM($J$9+$R$3*C11)</f>
        <v>0.2764423076923077</v>
      </c>
      <c r="K11" s="221">
        <f aca="true" t="shared" si="6" ref="K11:K49">SUM($K$9+$S$3*C11)</f>
        <v>0.2777777777777778</v>
      </c>
      <c r="L11" s="92"/>
      <c r="M11" s="91"/>
      <c r="N11" s="91"/>
      <c r="O11" s="91"/>
    </row>
    <row r="12" spans="1:15" s="79" customFormat="1" ht="12.75" customHeight="1">
      <c r="A12" s="216">
        <v>2</v>
      </c>
      <c r="B12" s="217">
        <f t="shared" si="0"/>
        <v>117</v>
      </c>
      <c r="C12" s="217">
        <f t="shared" si="1"/>
        <v>7</v>
      </c>
      <c r="D12" s="222" t="s">
        <v>820</v>
      </c>
      <c r="E12" s="219" t="s">
        <v>789</v>
      </c>
      <c r="F12" s="220"/>
      <c r="G12" s="223">
        <f>SUM($G$9+$O$3*C12)</f>
        <v>0.27864583333333337</v>
      </c>
      <c r="H12" s="223">
        <f t="shared" si="3"/>
        <v>0.2798611111111111</v>
      </c>
      <c r="I12" s="223">
        <f t="shared" si="4"/>
        <v>0.28125</v>
      </c>
      <c r="J12" s="223">
        <f t="shared" si="5"/>
        <v>0.2828525641025641</v>
      </c>
      <c r="K12" s="223">
        <f t="shared" si="6"/>
        <v>0.2847222222222222</v>
      </c>
      <c r="L12" s="120"/>
      <c r="M12" s="91"/>
      <c r="N12" s="91"/>
      <c r="O12" s="91"/>
    </row>
    <row r="13" spans="1:15" s="79" customFormat="1" ht="12.75" customHeight="1">
      <c r="A13" s="224">
        <v>4.5</v>
      </c>
      <c r="B13" s="217">
        <f t="shared" si="0"/>
        <v>112.5</v>
      </c>
      <c r="C13" s="217">
        <f t="shared" si="1"/>
        <v>11.5</v>
      </c>
      <c r="D13" s="225" t="s">
        <v>792</v>
      </c>
      <c r="E13" s="219" t="s">
        <v>789</v>
      </c>
      <c r="F13" s="226">
        <v>279</v>
      </c>
      <c r="G13" s="223">
        <f t="shared" si="2"/>
        <v>0.29036458333333337</v>
      </c>
      <c r="H13" s="223">
        <f t="shared" si="3"/>
        <v>0.2923611111111111</v>
      </c>
      <c r="I13" s="223">
        <f t="shared" si="4"/>
        <v>0.29464285714285715</v>
      </c>
      <c r="J13" s="223">
        <f t="shared" si="5"/>
        <v>0.297275641025641</v>
      </c>
      <c r="K13" s="223">
        <f t="shared" si="6"/>
        <v>0.3003472222222222</v>
      </c>
      <c r="L13" s="120"/>
      <c r="M13" s="91"/>
      <c r="N13" s="91"/>
      <c r="O13" s="91"/>
    </row>
    <row r="14" spans="1:15" s="79" customFormat="1" ht="12.75" customHeight="1">
      <c r="A14" s="224">
        <v>4</v>
      </c>
      <c r="B14" s="217">
        <f t="shared" si="0"/>
        <v>108.5</v>
      </c>
      <c r="C14" s="217">
        <f t="shared" si="1"/>
        <v>15.5</v>
      </c>
      <c r="D14" s="225" t="s">
        <v>793</v>
      </c>
      <c r="E14" s="227" t="s">
        <v>81</v>
      </c>
      <c r="F14" s="226"/>
      <c r="G14" s="223">
        <f t="shared" si="2"/>
        <v>0.30078125</v>
      </c>
      <c r="H14" s="223">
        <f t="shared" si="3"/>
        <v>0.30347222222222225</v>
      </c>
      <c r="I14" s="223">
        <f t="shared" si="4"/>
        <v>0.30654761904761907</v>
      </c>
      <c r="J14" s="223">
        <f t="shared" si="5"/>
        <v>0.31009615384615385</v>
      </c>
      <c r="K14" s="223">
        <f t="shared" si="6"/>
        <v>0.3142361111111111</v>
      </c>
      <c r="L14" s="120"/>
      <c r="M14" s="91"/>
      <c r="N14" s="91"/>
      <c r="O14" s="91"/>
    </row>
    <row r="15" spans="1:15" s="79" customFormat="1" ht="12.75" customHeight="1">
      <c r="A15" s="224">
        <v>4</v>
      </c>
      <c r="B15" s="217">
        <f t="shared" si="0"/>
        <v>104.5</v>
      </c>
      <c r="C15" s="217">
        <f t="shared" si="1"/>
        <v>19.5</v>
      </c>
      <c r="D15" s="225" t="s">
        <v>821</v>
      </c>
      <c r="E15" s="227" t="s">
        <v>81</v>
      </c>
      <c r="F15" s="226"/>
      <c r="G15" s="223">
        <f t="shared" si="2"/>
        <v>0.3111979166666667</v>
      </c>
      <c r="H15" s="223">
        <f t="shared" si="3"/>
        <v>0.3145833333333333</v>
      </c>
      <c r="I15" s="223">
        <f t="shared" si="4"/>
        <v>0.318452380952381</v>
      </c>
      <c r="J15" s="223">
        <f t="shared" si="5"/>
        <v>0.3229166666666667</v>
      </c>
      <c r="K15" s="223">
        <f t="shared" si="6"/>
        <v>0.328125</v>
      </c>
      <c r="L15" s="120"/>
      <c r="M15" s="91"/>
      <c r="N15" s="91"/>
      <c r="O15" s="91"/>
    </row>
    <row r="16" spans="1:15" s="79" customFormat="1" ht="12.75" customHeight="1">
      <c r="A16" s="224">
        <v>3.5</v>
      </c>
      <c r="B16" s="217">
        <f t="shared" si="0"/>
        <v>101</v>
      </c>
      <c r="C16" s="217">
        <f t="shared" si="1"/>
        <v>23</v>
      </c>
      <c r="D16" s="225" t="s">
        <v>788</v>
      </c>
      <c r="E16" s="227" t="s">
        <v>81</v>
      </c>
      <c r="F16" s="226"/>
      <c r="G16" s="223">
        <f t="shared" si="2"/>
        <v>0.3203125</v>
      </c>
      <c r="H16" s="223">
        <f t="shared" si="3"/>
        <v>0.32430555555555557</v>
      </c>
      <c r="I16" s="223">
        <f t="shared" si="4"/>
        <v>0.3288690476190476</v>
      </c>
      <c r="J16" s="223">
        <f t="shared" si="5"/>
        <v>0.3341346153846154</v>
      </c>
      <c r="K16" s="223">
        <f t="shared" si="6"/>
        <v>0.3402777777777778</v>
      </c>
      <c r="L16" s="120"/>
      <c r="M16" s="91"/>
      <c r="N16" s="91"/>
      <c r="O16" s="91"/>
    </row>
    <row r="17" spans="1:15" s="79" customFormat="1" ht="12.75" customHeight="1">
      <c r="A17" s="224">
        <v>6</v>
      </c>
      <c r="B17" s="217">
        <f t="shared" si="0"/>
        <v>95</v>
      </c>
      <c r="C17" s="217">
        <f t="shared" si="1"/>
        <v>29</v>
      </c>
      <c r="D17" s="225" t="s">
        <v>794</v>
      </c>
      <c r="E17" s="227" t="s">
        <v>241</v>
      </c>
      <c r="F17" s="226"/>
      <c r="G17" s="223">
        <f t="shared" si="2"/>
        <v>0.3359375</v>
      </c>
      <c r="H17" s="223">
        <f t="shared" si="3"/>
        <v>0.34097222222222223</v>
      </c>
      <c r="I17" s="223">
        <f t="shared" si="4"/>
        <v>0.34672619047619047</v>
      </c>
      <c r="J17" s="223">
        <f t="shared" si="5"/>
        <v>0.35336538461538464</v>
      </c>
      <c r="K17" s="223">
        <f t="shared" si="6"/>
        <v>0.3611111111111111</v>
      </c>
      <c r="L17" s="120"/>
      <c r="M17" s="91"/>
      <c r="N17" s="91"/>
      <c r="O17" s="91"/>
    </row>
    <row r="18" spans="1:15" s="79" customFormat="1" ht="12.75" customHeight="1">
      <c r="A18" s="224">
        <v>6.5</v>
      </c>
      <c r="B18" s="217">
        <f t="shared" si="0"/>
        <v>88.5</v>
      </c>
      <c r="C18" s="217">
        <f t="shared" si="1"/>
        <v>35.5</v>
      </c>
      <c r="D18" s="225" t="s">
        <v>795</v>
      </c>
      <c r="E18" s="227" t="s">
        <v>882</v>
      </c>
      <c r="F18" s="226"/>
      <c r="G18" s="223">
        <f t="shared" si="2"/>
        <v>0.35286458333333337</v>
      </c>
      <c r="H18" s="223">
        <f t="shared" si="3"/>
        <v>0.3590277777777778</v>
      </c>
      <c r="I18" s="223">
        <f t="shared" si="4"/>
        <v>0.3660714285714286</v>
      </c>
      <c r="J18" s="223">
        <f t="shared" si="5"/>
        <v>0.37419871794871795</v>
      </c>
      <c r="K18" s="223">
        <f t="shared" si="6"/>
        <v>0.3836805555555556</v>
      </c>
      <c r="L18" s="120"/>
      <c r="M18" s="91"/>
      <c r="N18" s="91"/>
      <c r="O18" s="91"/>
    </row>
    <row r="19" spans="1:15" s="79" customFormat="1" ht="12.75" customHeight="1">
      <c r="A19" s="224">
        <v>1.5</v>
      </c>
      <c r="B19" s="217">
        <f t="shared" si="0"/>
        <v>87</v>
      </c>
      <c r="C19" s="217">
        <f t="shared" si="1"/>
        <v>37</v>
      </c>
      <c r="D19" s="226" t="s">
        <v>796</v>
      </c>
      <c r="E19" s="227" t="s">
        <v>575</v>
      </c>
      <c r="F19" s="226"/>
      <c r="G19" s="223">
        <f t="shared" si="2"/>
        <v>0.35677083333333337</v>
      </c>
      <c r="H19" s="223">
        <f t="shared" si="3"/>
        <v>0.36319444444444443</v>
      </c>
      <c r="I19" s="223">
        <f t="shared" si="4"/>
        <v>0.3705357142857143</v>
      </c>
      <c r="J19" s="223">
        <f t="shared" si="5"/>
        <v>0.37900641025641024</v>
      </c>
      <c r="K19" s="223">
        <f t="shared" si="6"/>
        <v>0.3888888888888889</v>
      </c>
      <c r="L19" s="120"/>
      <c r="M19" s="91"/>
      <c r="N19" s="91"/>
      <c r="O19" s="91"/>
    </row>
    <row r="20" spans="1:15" s="79" customFormat="1" ht="12.75" customHeight="1">
      <c r="A20" s="224">
        <v>2</v>
      </c>
      <c r="B20" s="217">
        <f t="shared" si="0"/>
        <v>85</v>
      </c>
      <c r="C20" s="217">
        <f t="shared" si="1"/>
        <v>39</v>
      </c>
      <c r="D20" s="225" t="s">
        <v>797</v>
      </c>
      <c r="E20" s="227" t="s">
        <v>575</v>
      </c>
      <c r="F20" s="226"/>
      <c r="G20" s="223">
        <f t="shared" si="2"/>
        <v>0.3619791666666667</v>
      </c>
      <c r="H20" s="223">
        <f t="shared" si="3"/>
        <v>0.36875</v>
      </c>
      <c r="I20" s="223">
        <f t="shared" si="4"/>
        <v>0.37648809523809523</v>
      </c>
      <c r="J20" s="223">
        <f t="shared" si="5"/>
        <v>0.3854166666666667</v>
      </c>
      <c r="K20" s="223">
        <f t="shared" si="6"/>
        <v>0.39583333333333337</v>
      </c>
      <c r="L20" s="120"/>
      <c r="M20" s="91"/>
      <c r="N20" s="91"/>
      <c r="O20" s="91"/>
    </row>
    <row r="21" spans="1:15" s="79" customFormat="1" ht="12.75" customHeight="1">
      <c r="A21" s="224">
        <v>1</v>
      </c>
      <c r="B21" s="217">
        <f t="shared" si="0"/>
        <v>84</v>
      </c>
      <c r="C21" s="217">
        <f t="shared" si="1"/>
        <v>40</v>
      </c>
      <c r="D21" s="228" t="s">
        <v>798</v>
      </c>
      <c r="E21" s="227" t="s">
        <v>575</v>
      </c>
      <c r="F21" s="226"/>
      <c r="G21" s="223">
        <f t="shared" si="2"/>
        <v>0.36458333333333337</v>
      </c>
      <c r="H21" s="223">
        <f t="shared" si="3"/>
        <v>0.3715277777777778</v>
      </c>
      <c r="I21" s="223">
        <f t="shared" si="4"/>
        <v>0.3794642857142857</v>
      </c>
      <c r="J21" s="223">
        <f t="shared" si="5"/>
        <v>0.3886217948717949</v>
      </c>
      <c r="K21" s="223">
        <f t="shared" si="6"/>
        <v>0.3993055555555556</v>
      </c>
      <c r="L21" s="120"/>
      <c r="M21" s="91"/>
      <c r="N21" s="91"/>
      <c r="O21" s="91"/>
    </row>
    <row r="22" spans="1:15" s="79" customFormat="1" ht="12.75" customHeight="1">
      <c r="A22" s="224">
        <v>1.5</v>
      </c>
      <c r="B22" s="217">
        <f t="shared" si="0"/>
        <v>82.5</v>
      </c>
      <c r="C22" s="217">
        <f t="shared" si="1"/>
        <v>41.5</v>
      </c>
      <c r="D22" s="226" t="s">
        <v>800</v>
      </c>
      <c r="E22" s="227" t="s">
        <v>799</v>
      </c>
      <c r="F22" s="226"/>
      <c r="G22" s="223">
        <f t="shared" si="2"/>
        <v>0.36848958333333337</v>
      </c>
      <c r="H22" s="223">
        <f t="shared" si="3"/>
        <v>0.37569444444444444</v>
      </c>
      <c r="I22" s="223">
        <f t="shared" si="4"/>
        <v>0.38392857142857145</v>
      </c>
      <c r="J22" s="223">
        <f t="shared" si="5"/>
        <v>0.3934294871794872</v>
      </c>
      <c r="K22" s="223">
        <f t="shared" si="6"/>
        <v>0.4045138888888889</v>
      </c>
      <c r="L22" s="120"/>
      <c r="M22" s="91"/>
      <c r="N22" s="91"/>
      <c r="O22" s="91"/>
    </row>
    <row r="23" spans="1:15" s="79" customFormat="1" ht="12.75" customHeight="1">
      <c r="A23" s="224">
        <v>2.5</v>
      </c>
      <c r="B23" s="217">
        <f t="shared" si="0"/>
        <v>80</v>
      </c>
      <c r="C23" s="217">
        <f t="shared" si="1"/>
        <v>44</v>
      </c>
      <c r="D23" s="225" t="s">
        <v>801</v>
      </c>
      <c r="E23" s="227" t="s">
        <v>799</v>
      </c>
      <c r="F23" s="226"/>
      <c r="G23" s="223">
        <f t="shared" si="2"/>
        <v>0.375</v>
      </c>
      <c r="H23" s="223">
        <f t="shared" si="3"/>
        <v>0.38263888888888886</v>
      </c>
      <c r="I23" s="223">
        <f t="shared" si="4"/>
        <v>0.3913690476190476</v>
      </c>
      <c r="J23" s="223">
        <f t="shared" si="5"/>
        <v>0.4014423076923077</v>
      </c>
      <c r="K23" s="223">
        <f t="shared" si="6"/>
        <v>0.4131944444444444</v>
      </c>
      <c r="L23" s="120"/>
      <c r="M23" s="91"/>
      <c r="N23" s="91"/>
      <c r="O23" s="91"/>
    </row>
    <row r="24" spans="1:15" s="79" customFormat="1" ht="12.75" customHeight="1">
      <c r="A24" s="224">
        <v>4</v>
      </c>
      <c r="B24" s="217">
        <f t="shared" si="0"/>
        <v>76</v>
      </c>
      <c r="C24" s="217">
        <f t="shared" si="1"/>
        <v>48</v>
      </c>
      <c r="D24" s="228" t="s">
        <v>803</v>
      </c>
      <c r="E24" s="227" t="s">
        <v>802</v>
      </c>
      <c r="F24" s="226"/>
      <c r="G24" s="223">
        <f t="shared" si="2"/>
        <v>0.3854166666666667</v>
      </c>
      <c r="H24" s="223">
        <f t="shared" si="3"/>
        <v>0.39375</v>
      </c>
      <c r="I24" s="223">
        <f t="shared" si="4"/>
        <v>0.40327380952380953</v>
      </c>
      <c r="J24" s="223">
        <f t="shared" si="5"/>
        <v>0.41426282051282054</v>
      </c>
      <c r="K24" s="223">
        <f t="shared" si="6"/>
        <v>0.42708333333333337</v>
      </c>
      <c r="L24" s="106"/>
      <c r="M24" s="91"/>
      <c r="N24" s="91"/>
      <c r="O24" s="91"/>
    </row>
    <row r="25" spans="1:15" s="79" customFormat="1" ht="12.75" customHeight="1">
      <c r="A25" s="224">
        <v>2</v>
      </c>
      <c r="B25" s="217">
        <f t="shared" si="0"/>
        <v>74</v>
      </c>
      <c r="C25" s="217">
        <f t="shared" si="1"/>
        <v>50</v>
      </c>
      <c r="D25" s="226" t="s">
        <v>804</v>
      </c>
      <c r="E25" s="227" t="s">
        <v>60</v>
      </c>
      <c r="F25" s="226"/>
      <c r="G25" s="223">
        <f t="shared" si="2"/>
        <v>0.390625</v>
      </c>
      <c r="H25" s="223">
        <f t="shared" si="3"/>
        <v>0.3993055555555556</v>
      </c>
      <c r="I25" s="223">
        <f t="shared" si="4"/>
        <v>0.40922619047619047</v>
      </c>
      <c r="J25" s="223">
        <f t="shared" si="5"/>
        <v>0.4206730769230769</v>
      </c>
      <c r="K25" s="223">
        <f t="shared" si="6"/>
        <v>0.4340277777777778</v>
      </c>
      <c r="L25" s="106"/>
      <c r="M25" s="91"/>
      <c r="N25" s="91"/>
      <c r="O25" s="91"/>
    </row>
    <row r="26" spans="1:15" s="79" customFormat="1" ht="12.75" customHeight="1">
      <c r="A26" s="224">
        <v>1</v>
      </c>
      <c r="B26" s="217">
        <f t="shared" si="0"/>
        <v>73</v>
      </c>
      <c r="C26" s="217">
        <f t="shared" si="1"/>
        <v>51</v>
      </c>
      <c r="D26" s="225" t="s">
        <v>830</v>
      </c>
      <c r="E26" s="227" t="s">
        <v>806</v>
      </c>
      <c r="F26" s="226"/>
      <c r="G26" s="223">
        <f t="shared" si="2"/>
        <v>0.3932291666666667</v>
      </c>
      <c r="H26" s="223">
        <f t="shared" si="3"/>
        <v>0.40208333333333335</v>
      </c>
      <c r="I26" s="223">
        <f t="shared" si="4"/>
        <v>0.41220238095238093</v>
      </c>
      <c r="J26" s="223">
        <f t="shared" si="5"/>
        <v>0.4238782051282052</v>
      </c>
      <c r="K26" s="223">
        <f t="shared" si="6"/>
        <v>0.4375</v>
      </c>
      <c r="L26" s="106"/>
      <c r="M26" s="91"/>
      <c r="N26" s="91"/>
      <c r="O26" s="91"/>
    </row>
    <row r="27" spans="1:15" s="79" customFormat="1" ht="12.75" customHeight="1">
      <c r="A27" s="224">
        <v>1</v>
      </c>
      <c r="B27" s="217">
        <f t="shared" si="0"/>
        <v>72</v>
      </c>
      <c r="C27" s="217">
        <f t="shared" si="1"/>
        <v>52</v>
      </c>
      <c r="D27" s="225" t="s">
        <v>805</v>
      </c>
      <c r="E27" s="227" t="s">
        <v>60</v>
      </c>
      <c r="F27" s="226"/>
      <c r="G27" s="223">
        <f t="shared" si="2"/>
        <v>0.39583333333333337</v>
      </c>
      <c r="H27" s="223">
        <f t="shared" si="3"/>
        <v>0.4048611111111111</v>
      </c>
      <c r="I27" s="223">
        <f t="shared" si="4"/>
        <v>0.41517857142857145</v>
      </c>
      <c r="J27" s="223">
        <f t="shared" si="5"/>
        <v>0.42708333333333337</v>
      </c>
      <c r="K27" s="223">
        <f t="shared" si="6"/>
        <v>0.4409722222222222</v>
      </c>
      <c r="L27" s="106"/>
      <c r="M27" s="91"/>
      <c r="N27" s="91"/>
      <c r="O27" s="91"/>
    </row>
    <row r="28" spans="1:15" s="79" customFormat="1" ht="12.75" customHeight="1">
      <c r="A28" s="224">
        <v>4.5</v>
      </c>
      <c r="B28" s="217">
        <f t="shared" si="0"/>
        <v>67.5</v>
      </c>
      <c r="C28" s="217">
        <f t="shared" si="1"/>
        <v>56.5</v>
      </c>
      <c r="D28" s="225" t="s">
        <v>807</v>
      </c>
      <c r="E28" s="227" t="s">
        <v>60</v>
      </c>
      <c r="F28" s="226"/>
      <c r="G28" s="223">
        <f t="shared" si="2"/>
        <v>0.40755208333333337</v>
      </c>
      <c r="H28" s="223">
        <f t="shared" si="3"/>
        <v>0.41736111111111107</v>
      </c>
      <c r="I28" s="223">
        <f t="shared" si="4"/>
        <v>0.4285714285714286</v>
      </c>
      <c r="J28" s="223">
        <f t="shared" si="5"/>
        <v>0.44150641025641024</v>
      </c>
      <c r="K28" s="223">
        <f t="shared" si="6"/>
        <v>0.4565972222222222</v>
      </c>
      <c r="L28" s="106"/>
      <c r="M28" s="91"/>
      <c r="N28" s="91"/>
      <c r="O28" s="91"/>
    </row>
    <row r="29" spans="1:15" s="79" customFormat="1" ht="12.75" customHeight="1">
      <c r="A29" s="224">
        <v>5.5</v>
      </c>
      <c r="B29" s="217">
        <f t="shared" si="0"/>
        <v>62</v>
      </c>
      <c r="C29" s="217">
        <f t="shared" si="1"/>
        <v>62</v>
      </c>
      <c r="D29" s="225" t="s">
        <v>808</v>
      </c>
      <c r="E29" s="227" t="s">
        <v>809</v>
      </c>
      <c r="F29" s="226"/>
      <c r="G29" s="223">
        <f t="shared" si="2"/>
        <v>0.421875</v>
      </c>
      <c r="H29" s="223">
        <f t="shared" si="3"/>
        <v>0.4326388888888889</v>
      </c>
      <c r="I29" s="223">
        <f t="shared" si="4"/>
        <v>0.44494047619047616</v>
      </c>
      <c r="J29" s="223">
        <f t="shared" si="5"/>
        <v>0.4591346153846154</v>
      </c>
      <c r="K29" s="223">
        <f t="shared" si="6"/>
        <v>0.4756944444444444</v>
      </c>
      <c r="L29" s="106"/>
      <c r="M29" s="91"/>
      <c r="N29" s="91"/>
      <c r="O29" s="91"/>
    </row>
    <row r="30" spans="1:15" s="79" customFormat="1" ht="12.75" customHeight="1" hidden="1">
      <c r="A30" s="224"/>
      <c r="B30" s="217">
        <f t="shared" si="0"/>
        <v>62</v>
      </c>
      <c r="C30" s="217">
        <f t="shared" si="1"/>
        <v>62</v>
      </c>
      <c r="D30" s="225"/>
      <c r="E30" s="227"/>
      <c r="F30" s="226"/>
      <c r="G30" s="223">
        <f t="shared" si="2"/>
        <v>0.421875</v>
      </c>
      <c r="H30" s="223">
        <f t="shared" si="3"/>
        <v>0.4326388888888889</v>
      </c>
      <c r="I30" s="223">
        <f t="shared" si="4"/>
        <v>0.44494047619047616</v>
      </c>
      <c r="J30" s="223">
        <f t="shared" si="5"/>
        <v>0.4591346153846154</v>
      </c>
      <c r="K30" s="223">
        <f t="shared" si="6"/>
        <v>0.4756944444444444</v>
      </c>
      <c r="L30" s="106"/>
      <c r="M30" s="91"/>
      <c r="N30" s="91"/>
      <c r="O30" s="91"/>
    </row>
    <row r="31" spans="1:15" s="79" customFormat="1" ht="12.75" customHeight="1" hidden="1">
      <c r="A31" s="224"/>
      <c r="B31" s="217">
        <f t="shared" si="0"/>
        <v>62</v>
      </c>
      <c r="C31" s="217">
        <f t="shared" si="1"/>
        <v>62</v>
      </c>
      <c r="D31" s="225"/>
      <c r="E31" s="227"/>
      <c r="F31" s="226"/>
      <c r="G31" s="223">
        <f t="shared" si="2"/>
        <v>0.421875</v>
      </c>
      <c r="H31" s="223">
        <f t="shared" si="3"/>
        <v>0.4326388888888889</v>
      </c>
      <c r="I31" s="223">
        <f t="shared" si="4"/>
        <v>0.44494047619047616</v>
      </c>
      <c r="J31" s="223">
        <f t="shared" si="5"/>
        <v>0.4591346153846154</v>
      </c>
      <c r="K31" s="223">
        <f t="shared" si="6"/>
        <v>0.4756944444444444</v>
      </c>
      <c r="L31" s="106"/>
      <c r="M31" s="91"/>
      <c r="N31" s="91"/>
      <c r="O31" s="91"/>
    </row>
    <row r="32" spans="1:15" s="79" customFormat="1" ht="12.75" customHeight="1" hidden="1">
      <c r="A32" s="224"/>
      <c r="B32" s="217">
        <f t="shared" si="0"/>
        <v>62</v>
      </c>
      <c r="C32" s="217">
        <f t="shared" si="1"/>
        <v>62</v>
      </c>
      <c r="D32" s="225"/>
      <c r="E32" s="227"/>
      <c r="F32" s="226"/>
      <c r="G32" s="223">
        <f t="shared" si="2"/>
        <v>0.421875</v>
      </c>
      <c r="H32" s="223">
        <f t="shared" si="3"/>
        <v>0.4326388888888889</v>
      </c>
      <c r="I32" s="223">
        <f t="shared" si="4"/>
        <v>0.44494047619047616</v>
      </c>
      <c r="J32" s="223">
        <f t="shared" si="5"/>
        <v>0.4591346153846154</v>
      </c>
      <c r="K32" s="223">
        <f t="shared" si="6"/>
        <v>0.4756944444444444</v>
      </c>
      <c r="L32" s="106"/>
      <c r="M32" s="91"/>
      <c r="N32" s="91"/>
      <c r="O32" s="91"/>
    </row>
    <row r="33" spans="1:15" s="79" customFormat="1" ht="12.75" customHeight="1" hidden="1">
      <c r="A33" s="224"/>
      <c r="B33" s="217">
        <f t="shared" si="0"/>
        <v>62</v>
      </c>
      <c r="C33" s="217">
        <f t="shared" si="1"/>
        <v>62</v>
      </c>
      <c r="D33" s="225"/>
      <c r="E33" s="227"/>
      <c r="F33" s="226"/>
      <c r="G33" s="223">
        <f t="shared" si="2"/>
        <v>0.421875</v>
      </c>
      <c r="H33" s="223">
        <f t="shared" si="3"/>
        <v>0.4326388888888889</v>
      </c>
      <c r="I33" s="223">
        <f t="shared" si="4"/>
        <v>0.44494047619047616</v>
      </c>
      <c r="J33" s="223">
        <f t="shared" si="5"/>
        <v>0.4591346153846154</v>
      </c>
      <c r="K33" s="223">
        <f t="shared" si="6"/>
        <v>0.4756944444444444</v>
      </c>
      <c r="L33" s="106"/>
      <c r="M33" s="91"/>
      <c r="N33" s="91"/>
      <c r="O33" s="91"/>
    </row>
    <row r="34" spans="1:15" s="79" customFormat="1" ht="12.75" customHeight="1" hidden="1">
      <c r="A34" s="224"/>
      <c r="B34" s="217">
        <f t="shared" si="0"/>
        <v>62</v>
      </c>
      <c r="C34" s="217">
        <f t="shared" si="1"/>
        <v>62</v>
      </c>
      <c r="D34" s="229"/>
      <c r="E34" s="227"/>
      <c r="F34" s="226"/>
      <c r="G34" s="223">
        <f t="shared" si="2"/>
        <v>0.421875</v>
      </c>
      <c r="H34" s="223">
        <f t="shared" si="3"/>
        <v>0.4326388888888889</v>
      </c>
      <c r="I34" s="223">
        <f t="shared" si="4"/>
        <v>0.44494047619047616</v>
      </c>
      <c r="J34" s="223">
        <f t="shared" si="5"/>
        <v>0.4591346153846154</v>
      </c>
      <c r="K34" s="223">
        <f t="shared" si="6"/>
        <v>0.4756944444444444</v>
      </c>
      <c r="L34" s="106"/>
      <c r="M34" s="91"/>
      <c r="N34" s="91"/>
      <c r="O34" s="91"/>
    </row>
    <row r="35" spans="1:15" s="79" customFormat="1" ht="12.75" customHeight="1" hidden="1">
      <c r="A35" s="224"/>
      <c r="B35" s="217">
        <f t="shared" si="0"/>
        <v>62</v>
      </c>
      <c r="C35" s="217">
        <f t="shared" si="1"/>
        <v>62</v>
      </c>
      <c r="D35" s="229"/>
      <c r="E35" s="227"/>
      <c r="F35" s="226"/>
      <c r="G35" s="223">
        <f t="shared" si="2"/>
        <v>0.421875</v>
      </c>
      <c r="H35" s="223">
        <f t="shared" si="3"/>
        <v>0.4326388888888889</v>
      </c>
      <c r="I35" s="223">
        <f t="shared" si="4"/>
        <v>0.44494047619047616</v>
      </c>
      <c r="J35" s="223">
        <f t="shared" si="5"/>
        <v>0.4591346153846154</v>
      </c>
      <c r="K35" s="223">
        <f t="shared" si="6"/>
        <v>0.4756944444444444</v>
      </c>
      <c r="L35" s="106"/>
      <c r="M35" s="91"/>
      <c r="N35" s="91"/>
      <c r="O35" s="91"/>
    </row>
    <row r="36" spans="1:15" s="79" customFormat="1" ht="12.75" customHeight="1" hidden="1">
      <c r="A36" s="224"/>
      <c r="B36" s="217">
        <f t="shared" si="0"/>
        <v>62</v>
      </c>
      <c r="C36" s="217">
        <f t="shared" si="1"/>
        <v>62</v>
      </c>
      <c r="D36" s="229"/>
      <c r="E36" s="227"/>
      <c r="F36" s="226"/>
      <c r="G36" s="223">
        <f t="shared" si="2"/>
        <v>0.421875</v>
      </c>
      <c r="H36" s="223">
        <f t="shared" si="3"/>
        <v>0.4326388888888889</v>
      </c>
      <c r="I36" s="223">
        <f t="shared" si="4"/>
        <v>0.44494047619047616</v>
      </c>
      <c r="J36" s="223">
        <f t="shared" si="5"/>
        <v>0.4591346153846154</v>
      </c>
      <c r="K36" s="223">
        <f t="shared" si="6"/>
        <v>0.4756944444444444</v>
      </c>
      <c r="L36" s="106"/>
      <c r="M36" s="91"/>
      <c r="N36" s="91"/>
      <c r="O36" s="91"/>
    </row>
    <row r="37" spans="1:15" s="79" customFormat="1" ht="12.75" customHeight="1" hidden="1">
      <c r="A37" s="224"/>
      <c r="B37" s="217">
        <f t="shared" si="0"/>
        <v>62</v>
      </c>
      <c r="C37" s="217">
        <f t="shared" si="1"/>
        <v>62</v>
      </c>
      <c r="D37" s="229"/>
      <c r="E37" s="227"/>
      <c r="F37" s="226"/>
      <c r="G37" s="223">
        <f t="shared" si="2"/>
        <v>0.421875</v>
      </c>
      <c r="H37" s="223">
        <f t="shared" si="3"/>
        <v>0.4326388888888889</v>
      </c>
      <c r="I37" s="223">
        <f t="shared" si="4"/>
        <v>0.44494047619047616</v>
      </c>
      <c r="J37" s="223">
        <f t="shared" si="5"/>
        <v>0.4591346153846154</v>
      </c>
      <c r="K37" s="223">
        <f t="shared" si="6"/>
        <v>0.4756944444444444</v>
      </c>
      <c r="L37" s="106"/>
      <c r="M37" s="91"/>
      <c r="N37" s="91"/>
      <c r="O37" s="91"/>
    </row>
    <row r="38" spans="1:15" s="79" customFormat="1" ht="12.75" customHeight="1" hidden="1">
      <c r="A38" s="224"/>
      <c r="B38" s="217">
        <f t="shared" si="0"/>
        <v>62</v>
      </c>
      <c r="C38" s="217">
        <f t="shared" si="1"/>
        <v>62</v>
      </c>
      <c r="D38" s="229"/>
      <c r="E38" s="227"/>
      <c r="F38" s="226"/>
      <c r="G38" s="223">
        <f t="shared" si="2"/>
        <v>0.421875</v>
      </c>
      <c r="H38" s="223">
        <f t="shared" si="3"/>
        <v>0.4326388888888889</v>
      </c>
      <c r="I38" s="223">
        <f t="shared" si="4"/>
        <v>0.44494047619047616</v>
      </c>
      <c r="J38" s="223">
        <f t="shared" si="5"/>
        <v>0.4591346153846154</v>
      </c>
      <c r="K38" s="223">
        <f t="shared" si="6"/>
        <v>0.4756944444444444</v>
      </c>
      <c r="L38" s="106"/>
      <c r="M38" s="91"/>
      <c r="N38" s="91"/>
      <c r="O38" s="91"/>
    </row>
    <row r="39" spans="1:15" s="79" customFormat="1" ht="12.75" customHeight="1" hidden="1">
      <c r="A39" s="224"/>
      <c r="B39" s="217">
        <f t="shared" si="0"/>
        <v>62</v>
      </c>
      <c r="C39" s="217">
        <f t="shared" si="1"/>
        <v>62</v>
      </c>
      <c r="D39" s="229"/>
      <c r="E39" s="227"/>
      <c r="F39" s="226"/>
      <c r="G39" s="223">
        <f t="shared" si="2"/>
        <v>0.421875</v>
      </c>
      <c r="H39" s="223">
        <f t="shared" si="3"/>
        <v>0.4326388888888889</v>
      </c>
      <c r="I39" s="223">
        <f t="shared" si="4"/>
        <v>0.44494047619047616</v>
      </c>
      <c r="J39" s="223">
        <f t="shared" si="5"/>
        <v>0.4591346153846154</v>
      </c>
      <c r="K39" s="223">
        <f t="shared" si="6"/>
        <v>0.4756944444444444</v>
      </c>
      <c r="L39" s="106"/>
      <c r="M39" s="91"/>
      <c r="N39" s="91"/>
      <c r="O39" s="91"/>
    </row>
    <row r="40" spans="1:15" s="79" customFormat="1" ht="12.75" customHeight="1" hidden="1">
      <c r="A40" s="224"/>
      <c r="B40" s="217">
        <f t="shared" si="0"/>
        <v>62</v>
      </c>
      <c r="C40" s="217">
        <f t="shared" si="1"/>
        <v>62</v>
      </c>
      <c r="D40" s="229"/>
      <c r="E40" s="227"/>
      <c r="F40" s="226"/>
      <c r="G40" s="223">
        <f t="shared" si="2"/>
        <v>0.421875</v>
      </c>
      <c r="H40" s="223">
        <f t="shared" si="3"/>
        <v>0.4326388888888889</v>
      </c>
      <c r="I40" s="223">
        <f t="shared" si="4"/>
        <v>0.44494047619047616</v>
      </c>
      <c r="J40" s="223">
        <f t="shared" si="5"/>
        <v>0.4591346153846154</v>
      </c>
      <c r="K40" s="223">
        <f t="shared" si="6"/>
        <v>0.4756944444444444</v>
      </c>
      <c r="L40" s="106"/>
      <c r="M40" s="91"/>
      <c r="N40" s="91"/>
      <c r="O40" s="91"/>
    </row>
    <row r="41" spans="1:15" s="79" customFormat="1" ht="12.75" customHeight="1" hidden="1">
      <c r="A41" s="216"/>
      <c r="B41" s="217">
        <f t="shared" si="0"/>
        <v>62</v>
      </c>
      <c r="C41" s="217">
        <f t="shared" si="1"/>
        <v>62</v>
      </c>
      <c r="D41" s="230"/>
      <c r="E41" s="219"/>
      <c r="F41" s="220"/>
      <c r="G41" s="221">
        <f t="shared" si="2"/>
        <v>0.421875</v>
      </c>
      <c r="H41" s="221">
        <f t="shared" si="3"/>
        <v>0.4326388888888889</v>
      </c>
      <c r="I41" s="221">
        <f t="shared" si="4"/>
        <v>0.44494047619047616</v>
      </c>
      <c r="J41" s="221">
        <f t="shared" si="5"/>
        <v>0.4591346153846154</v>
      </c>
      <c r="K41" s="221">
        <f t="shared" si="6"/>
        <v>0.4756944444444444</v>
      </c>
      <c r="L41" s="93"/>
      <c r="M41" s="91"/>
      <c r="N41" s="91"/>
      <c r="O41" s="91"/>
    </row>
    <row r="42" spans="1:15" s="79" customFormat="1" ht="12.75" customHeight="1" hidden="1">
      <c r="A42" s="216"/>
      <c r="B42" s="217">
        <f t="shared" si="0"/>
        <v>62</v>
      </c>
      <c r="C42" s="217">
        <f t="shared" si="1"/>
        <v>62</v>
      </c>
      <c r="D42" s="230"/>
      <c r="E42" s="219"/>
      <c r="F42" s="220"/>
      <c r="G42" s="221">
        <f t="shared" si="2"/>
        <v>0.421875</v>
      </c>
      <c r="H42" s="221">
        <f t="shared" si="3"/>
        <v>0.4326388888888889</v>
      </c>
      <c r="I42" s="221">
        <f t="shared" si="4"/>
        <v>0.44494047619047616</v>
      </c>
      <c r="J42" s="221">
        <f t="shared" si="5"/>
        <v>0.4591346153846154</v>
      </c>
      <c r="K42" s="221">
        <f t="shared" si="6"/>
        <v>0.4756944444444444</v>
      </c>
      <c r="L42" s="93"/>
      <c r="M42" s="91"/>
      <c r="N42" s="91"/>
      <c r="O42" s="91"/>
    </row>
    <row r="43" spans="1:15" s="79" customFormat="1" ht="12.75" customHeight="1" hidden="1">
      <c r="A43" s="216"/>
      <c r="B43" s="217">
        <f t="shared" si="0"/>
        <v>62</v>
      </c>
      <c r="C43" s="217">
        <f t="shared" si="1"/>
        <v>62</v>
      </c>
      <c r="D43" s="230"/>
      <c r="E43" s="219"/>
      <c r="F43" s="220"/>
      <c r="G43" s="221">
        <f t="shared" si="2"/>
        <v>0.421875</v>
      </c>
      <c r="H43" s="221">
        <f t="shared" si="3"/>
        <v>0.4326388888888889</v>
      </c>
      <c r="I43" s="221">
        <f t="shared" si="4"/>
        <v>0.44494047619047616</v>
      </c>
      <c r="J43" s="221">
        <f t="shared" si="5"/>
        <v>0.4591346153846154</v>
      </c>
      <c r="K43" s="221">
        <f t="shared" si="6"/>
        <v>0.4756944444444444</v>
      </c>
      <c r="L43" s="93"/>
      <c r="M43" s="91"/>
      <c r="N43" s="91"/>
      <c r="O43" s="91"/>
    </row>
    <row r="44" spans="1:15" s="79" customFormat="1" ht="12.75" customHeight="1" hidden="1">
      <c r="A44" s="216"/>
      <c r="B44" s="217">
        <f t="shared" si="0"/>
        <v>62</v>
      </c>
      <c r="C44" s="217">
        <f t="shared" si="1"/>
        <v>62</v>
      </c>
      <c r="D44" s="230"/>
      <c r="E44" s="219"/>
      <c r="F44" s="220"/>
      <c r="G44" s="221">
        <f t="shared" si="2"/>
        <v>0.421875</v>
      </c>
      <c r="H44" s="221">
        <f t="shared" si="3"/>
        <v>0.4326388888888889</v>
      </c>
      <c r="I44" s="221">
        <f t="shared" si="4"/>
        <v>0.44494047619047616</v>
      </c>
      <c r="J44" s="221">
        <f t="shared" si="5"/>
        <v>0.4591346153846154</v>
      </c>
      <c r="K44" s="221">
        <f t="shared" si="6"/>
        <v>0.4756944444444444</v>
      </c>
      <c r="L44" s="93"/>
      <c r="M44" s="91"/>
      <c r="N44" s="91"/>
      <c r="O44" s="91"/>
    </row>
    <row r="45" spans="1:15" s="79" customFormat="1" ht="12.75" customHeight="1" hidden="1">
      <c r="A45" s="216"/>
      <c r="B45" s="217">
        <f t="shared" si="0"/>
        <v>62</v>
      </c>
      <c r="C45" s="217">
        <f t="shared" si="1"/>
        <v>62</v>
      </c>
      <c r="D45" s="230"/>
      <c r="E45" s="219"/>
      <c r="F45" s="220"/>
      <c r="G45" s="221">
        <f t="shared" si="2"/>
        <v>0.421875</v>
      </c>
      <c r="H45" s="221">
        <f t="shared" si="3"/>
        <v>0.4326388888888889</v>
      </c>
      <c r="I45" s="221">
        <f t="shared" si="4"/>
        <v>0.44494047619047616</v>
      </c>
      <c r="J45" s="221">
        <f t="shared" si="5"/>
        <v>0.4591346153846154</v>
      </c>
      <c r="K45" s="221">
        <f t="shared" si="6"/>
        <v>0.4756944444444444</v>
      </c>
      <c r="L45" s="93"/>
      <c r="M45" s="91"/>
      <c r="N45" s="91"/>
      <c r="O45" s="91"/>
    </row>
    <row r="46" spans="1:15" s="79" customFormat="1" ht="12.75" customHeight="1" hidden="1">
      <c r="A46" s="216"/>
      <c r="B46" s="217">
        <f t="shared" si="0"/>
        <v>62</v>
      </c>
      <c r="C46" s="217">
        <f t="shared" si="1"/>
        <v>62</v>
      </c>
      <c r="D46" s="230"/>
      <c r="E46" s="219"/>
      <c r="F46" s="220"/>
      <c r="G46" s="221">
        <f t="shared" si="2"/>
        <v>0.421875</v>
      </c>
      <c r="H46" s="221">
        <f t="shared" si="3"/>
        <v>0.4326388888888889</v>
      </c>
      <c r="I46" s="221">
        <f t="shared" si="4"/>
        <v>0.44494047619047616</v>
      </c>
      <c r="J46" s="221">
        <f t="shared" si="5"/>
        <v>0.4591346153846154</v>
      </c>
      <c r="K46" s="221">
        <f t="shared" si="6"/>
        <v>0.4756944444444444</v>
      </c>
      <c r="L46" s="93"/>
      <c r="M46" s="91"/>
      <c r="N46" s="91"/>
      <c r="O46" s="91"/>
    </row>
    <row r="47" spans="1:15" s="79" customFormat="1" ht="12.75" customHeight="1" hidden="1">
      <c r="A47" s="216"/>
      <c r="B47" s="217">
        <f t="shared" si="0"/>
        <v>62</v>
      </c>
      <c r="C47" s="217">
        <f t="shared" si="1"/>
        <v>62</v>
      </c>
      <c r="D47" s="230"/>
      <c r="E47" s="219"/>
      <c r="F47" s="220"/>
      <c r="G47" s="221">
        <f t="shared" si="2"/>
        <v>0.421875</v>
      </c>
      <c r="H47" s="221">
        <f t="shared" si="3"/>
        <v>0.4326388888888889</v>
      </c>
      <c r="I47" s="221">
        <f t="shared" si="4"/>
        <v>0.44494047619047616</v>
      </c>
      <c r="J47" s="221">
        <f t="shared" si="5"/>
        <v>0.4591346153846154</v>
      </c>
      <c r="K47" s="221">
        <f t="shared" si="6"/>
        <v>0.4756944444444444</v>
      </c>
      <c r="L47" s="93"/>
      <c r="M47" s="91"/>
      <c r="N47" s="91"/>
      <c r="O47" s="91"/>
    </row>
    <row r="48" spans="1:15" s="79" customFormat="1" ht="12.75" customHeight="1" hidden="1">
      <c r="A48" s="216"/>
      <c r="B48" s="217">
        <f t="shared" si="0"/>
        <v>62</v>
      </c>
      <c r="C48" s="217">
        <f t="shared" si="1"/>
        <v>62</v>
      </c>
      <c r="D48" s="230"/>
      <c r="E48" s="219"/>
      <c r="F48" s="220"/>
      <c r="G48" s="221">
        <f t="shared" si="2"/>
        <v>0.421875</v>
      </c>
      <c r="H48" s="221">
        <f t="shared" si="3"/>
        <v>0.4326388888888889</v>
      </c>
      <c r="I48" s="221">
        <f t="shared" si="4"/>
        <v>0.44494047619047616</v>
      </c>
      <c r="J48" s="221">
        <f t="shared" si="5"/>
        <v>0.4591346153846154</v>
      </c>
      <c r="K48" s="221">
        <f t="shared" si="6"/>
        <v>0.4756944444444444</v>
      </c>
      <c r="L48" s="84"/>
      <c r="M48" s="91"/>
      <c r="N48" s="91"/>
      <c r="O48" s="91"/>
    </row>
    <row r="49" spans="1:15" s="79" customFormat="1" ht="12.75" customHeight="1">
      <c r="A49" s="216">
        <v>12</v>
      </c>
      <c r="B49" s="217">
        <f t="shared" si="0"/>
        <v>50</v>
      </c>
      <c r="C49" s="217">
        <f t="shared" si="1"/>
        <v>74</v>
      </c>
      <c r="D49" s="230" t="s">
        <v>810</v>
      </c>
      <c r="E49" s="219"/>
      <c r="F49" s="220"/>
      <c r="G49" s="221">
        <f t="shared" si="2"/>
        <v>0.453125</v>
      </c>
      <c r="H49" s="221">
        <f t="shared" si="3"/>
        <v>0.46597222222222223</v>
      </c>
      <c r="I49" s="221">
        <f t="shared" si="4"/>
        <v>0.4806547619047619</v>
      </c>
      <c r="J49" s="221">
        <f t="shared" si="5"/>
        <v>0.49759615384615385</v>
      </c>
      <c r="K49" s="221">
        <f t="shared" si="6"/>
        <v>0.5173611111111112</v>
      </c>
      <c r="L49" s="84"/>
      <c r="M49" s="91"/>
      <c r="N49" s="91"/>
      <c r="O49" s="91"/>
    </row>
    <row r="50" spans="1:15" s="157" customFormat="1" ht="12.75" customHeight="1">
      <c r="A50" s="231"/>
      <c r="B50" s="231"/>
      <c r="C50" s="232"/>
      <c r="D50" s="233" t="s">
        <v>21</v>
      </c>
      <c r="E50" s="234"/>
      <c r="F50" s="235"/>
      <c r="G50" s="235"/>
      <c r="H50" s="236"/>
      <c r="I50" s="236"/>
      <c r="J50" s="236"/>
      <c r="K50" s="237"/>
      <c r="L50" s="153"/>
      <c r="M50" s="154"/>
      <c r="N50" s="154"/>
      <c r="O50" s="154"/>
    </row>
    <row r="51" spans="1:15" s="79" customFormat="1" ht="12.75" customHeight="1">
      <c r="A51" s="238">
        <v>0</v>
      </c>
      <c r="B51" s="238">
        <f>B49</f>
        <v>50</v>
      </c>
      <c r="C51" s="239">
        <f>C49</f>
        <v>74</v>
      </c>
      <c r="D51" s="230" t="s">
        <v>811</v>
      </c>
      <c r="E51" s="219" t="s">
        <v>117</v>
      </c>
      <c r="F51" s="220"/>
      <c r="G51" s="240">
        <f>$L$6</f>
        <v>0.5</v>
      </c>
      <c r="H51" s="240">
        <f>$L$6</f>
        <v>0.5</v>
      </c>
      <c r="I51" s="240">
        <f>$L$6</f>
        <v>0.5</v>
      </c>
      <c r="J51" s="240">
        <f>$L$6</f>
        <v>0.5</v>
      </c>
      <c r="K51" s="240">
        <f>$L$6</f>
        <v>0.5</v>
      </c>
      <c r="L51" s="87">
        <f>A51</f>
        <v>0</v>
      </c>
      <c r="M51" s="91"/>
      <c r="N51" s="91"/>
      <c r="O51" s="91"/>
    </row>
    <row r="52" spans="1:15" s="79" customFormat="1" ht="12.75" customHeight="1">
      <c r="A52" s="238">
        <v>7.5</v>
      </c>
      <c r="B52" s="238">
        <f aca="true" t="shared" si="7" ref="B52:B64">$H$5-C52</f>
        <v>42.5</v>
      </c>
      <c r="C52" s="239">
        <f>C51+A52</f>
        <v>81.5</v>
      </c>
      <c r="D52" s="228" t="s">
        <v>812</v>
      </c>
      <c r="E52" s="219" t="s">
        <v>117</v>
      </c>
      <c r="F52" s="241">
        <v>190</v>
      </c>
      <c r="G52" s="221">
        <f aca="true" t="shared" si="8" ref="G52:G58">SUM($G$51+$O$3*L52)</f>
        <v>0.51953125</v>
      </c>
      <c r="H52" s="221">
        <f aca="true" t="shared" si="9" ref="H52:H58">SUM($H$51+$P$3*L52)</f>
        <v>0.5208333333333334</v>
      </c>
      <c r="I52" s="221">
        <f aca="true" t="shared" si="10" ref="I52:I58">SUM($I$51+$Q$3*L52)</f>
        <v>0.5223214285714286</v>
      </c>
      <c r="J52" s="221">
        <f aca="true" t="shared" si="11" ref="J52:J58">SUM($J$51+$R$3*L52)</f>
        <v>0.5240384615384616</v>
      </c>
      <c r="K52" s="221">
        <f aca="true" t="shared" si="12" ref="K52:K58">SUM($K$51+$S$3*L52)</f>
        <v>0.5260416666666666</v>
      </c>
      <c r="L52" s="85">
        <f aca="true" t="shared" si="13" ref="L52:L64">L51+A52</f>
        <v>7.5</v>
      </c>
      <c r="M52" s="91"/>
      <c r="N52" s="91"/>
      <c r="O52" s="91"/>
    </row>
    <row r="53" spans="1:15" s="79" customFormat="1" ht="12.75" customHeight="1">
      <c r="A53" s="238">
        <v>6.5</v>
      </c>
      <c r="B53" s="238">
        <f t="shared" si="7"/>
        <v>36</v>
      </c>
      <c r="C53" s="239">
        <f>C52+A53</f>
        <v>88</v>
      </c>
      <c r="D53" s="228" t="s">
        <v>813</v>
      </c>
      <c r="E53" s="219" t="s">
        <v>117</v>
      </c>
      <c r="F53" s="220"/>
      <c r="G53" s="221">
        <f t="shared" si="8"/>
        <v>0.5364583333333334</v>
      </c>
      <c r="H53" s="221">
        <f t="shared" si="9"/>
        <v>0.5388888888888889</v>
      </c>
      <c r="I53" s="221">
        <f t="shared" si="10"/>
        <v>0.5416666666666666</v>
      </c>
      <c r="J53" s="221">
        <f t="shared" si="11"/>
        <v>0.5448717948717948</v>
      </c>
      <c r="K53" s="221">
        <f t="shared" si="12"/>
        <v>0.5486111111111112</v>
      </c>
      <c r="L53" s="85">
        <f t="shared" si="13"/>
        <v>14</v>
      </c>
      <c r="M53" s="91"/>
      <c r="N53" s="91"/>
      <c r="O53" s="91"/>
    </row>
    <row r="54" spans="1:15" s="79" customFormat="1" ht="12.75" customHeight="1">
      <c r="A54" s="238">
        <v>2</v>
      </c>
      <c r="B54" s="238">
        <f t="shared" si="7"/>
        <v>34</v>
      </c>
      <c r="C54" s="239">
        <f>C53+A54</f>
        <v>90</v>
      </c>
      <c r="D54" s="242" t="s">
        <v>814</v>
      </c>
      <c r="E54" s="219" t="s">
        <v>117</v>
      </c>
      <c r="F54" s="220"/>
      <c r="G54" s="221">
        <f t="shared" si="8"/>
        <v>0.5416666666666666</v>
      </c>
      <c r="H54" s="221">
        <f t="shared" si="9"/>
        <v>0.5444444444444444</v>
      </c>
      <c r="I54" s="221">
        <f t="shared" si="10"/>
        <v>0.5476190476190477</v>
      </c>
      <c r="J54" s="221">
        <f t="shared" si="11"/>
        <v>0.5512820512820513</v>
      </c>
      <c r="K54" s="221">
        <f t="shared" si="12"/>
        <v>0.5555555555555556</v>
      </c>
      <c r="L54" s="85">
        <f t="shared" si="13"/>
        <v>16</v>
      </c>
      <c r="M54" s="91"/>
      <c r="N54" s="91"/>
      <c r="O54" s="91"/>
    </row>
    <row r="55" spans="1:15" s="79" customFormat="1" ht="12.75" customHeight="1">
      <c r="A55" s="238">
        <v>4</v>
      </c>
      <c r="B55" s="238">
        <f t="shared" si="7"/>
        <v>30</v>
      </c>
      <c r="C55" s="239">
        <f>C54+A55</f>
        <v>94</v>
      </c>
      <c r="D55" s="222" t="s">
        <v>815</v>
      </c>
      <c r="E55" s="219" t="s">
        <v>117</v>
      </c>
      <c r="F55" s="220"/>
      <c r="G55" s="221">
        <f t="shared" si="8"/>
        <v>0.5520833333333334</v>
      </c>
      <c r="H55" s="221">
        <f t="shared" si="9"/>
        <v>0.5555555555555556</v>
      </c>
      <c r="I55" s="221">
        <f t="shared" si="10"/>
        <v>0.5595238095238095</v>
      </c>
      <c r="J55" s="221">
        <f t="shared" si="11"/>
        <v>0.5641025641025641</v>
      </c>
      <c r="K55" s="221">
        <f t="shared" si="12"/>
        <v>0.5694444444444444</v>
      </c>
      <c r="L55" s="85">
        <f t="shared" si="13"/>
        <v>20</v>
      </c>
      <c r="M55" s="91"/>
      <c r="N55" s="91"/>
      <c r="O55" s="91"/>
    </row>
    <row r="56" spans="1:15" s="79" customFormat="1" ht="12.75" customHeight="1">
      <c r="A56" s="239">
        <v>12</v>
      </c>
      <c r="B56" s="239">
        <f t="shared" si="7"/>
        <v>18</v>
      </c>
      <c r="C56" s="239">
        <f aca="true" t="shared" si="14" ref="C56:C64">C55+A56</f>
        <v>106</v>
      </c>
      <c r="D56" s="222" t="s">
        <v>817</v>
      </c>
      <c r="E56" s="219" t="s">
        <v>816</v>
      </c>
      <c r="F56" s="220"/>
      <c r="G56" s="221">
        <f t="shared" si="8"/>
        <v>0.5833333333333334</v>
      </c>
      <c r="H56" s="221">
        <f t="shared" si="9"/>
        <v>0.5888888888888889</v>
      </c>
      <c r="I56" s="221">
        <f t="shared" si="10"/>
        <v>0.5952380952380952</v>
      </c>
      <c r="J56" s="221">
        <f t="shared" si="11"/>
        <v>0.6025641025641025</v>
      </c>
      <c r="K56" s="221">
        <f t="shared" si="12"/>
        <v>0.6111111111111112</v>
      </c>
      <c r="L56" s="85">
        <f t="shared" si="13"/>
        <v>32</v>
      </c>
      <c r="M56" s="91"/>
      <c r="N56" s="91"/>
      <c r="O56" s="91"/>
    </row>
    <row r="57" spans="1:15" s="79" customFormat="1" ht="12.75" customHeight="1">
      <c r="A57" s="239">
        <v>0.8</v>
      </c>
      <c r="B57" s="239">
        <f t="shared" si="7"/>
        <v>17.200000000000003</v>
      </c>
      <c r="C57" s="239">
        <f t="shared" si="14"/>
        <v>106.8</v>
      </c>
      <c r="D57" s="222" t="s">
        <v>883</v>
      </c>
      <c r="E57" s="219" t="s">
        <v>816</v>
      </c>
      <c r="F57" s="220"/>
      <c r="G57" s="221">
        <f t="shared" si="8"/>
        <v>0.5854166666666667</v>
      </c>
      <c r="H57" s="221">
        <f t="shared" si="9"/>
        <v>0.5911111111111111</v>
      </c>
      <c r="I57" s="221">
        <f t="shared" si="10"/>
        <v>0.5976190476190476</v>
      </c>
      <c r="J57" s="221">
        <f t="shared" si="11"/>
        <v>0.6051282051282051</v>
      </c>
      <c r="K57" s="221">
        <f t="shared" si="12"/>
        <v>0.6138888888888889</v>
      </c>
      <c r="L57" s="85">
        <f t="shared" si="13"/>
        <v>32.8</v>
      </c>
      <c r="M57" s="91"/>
      <c r="N57" s="91"/>
      <c r="O57" s="91"/>
    </row>
    <row r="58" spans="1:15" s="79" customFormat="1" ht="12.75" customHeight="1">
      <c r="A58" s="239">
        <v>0.5</v>
      </c>
      <c r="B58" s="239">
        <f t="shared" si="7"/>
        <v>16.700000000000003</v>
      </c>
      <c r="C58" s="239">
        <f t="shared" si="14"/>
        <v>107.3</v>
      </c>
      <c r="D58" s="222" t="s">
        <v>884</v>
      </c>
      <c r="E58" s="219" t="s">
        <v>60</v>
      </c>
      <c r="F58" s="220"/>
      <c r="G58" s="221">
        <f t="shared" si="8"/>
        <v>0.58671875</v>
      </c>
      <c r="H58" s="221">
        <f t="shared" si="9"/>
        <v>0.5925</v>
      </c>
      <c r="I58" s="221">
        <f t="shared" si="10"/>
        <v>0.5991071428571428</v>
      </c>
      <c r="J58" s="221">
        <f t="shared" si="11"/>
        <v>0.6067307692307692</v>
      </c>
      <c r="K58" s="221">
        <f t="shared" si="12"/>
        <v>0.615625</v>
      </c>
      <c r="L58" s="85">
        <f t="shared" si="13"/>
        <v>33.3</v>
      </c>
      <c r="M58" s="91"/>
      <c r="N58" s="91"/>
      <c r="O58" s="91"/>
    </row>
    <row r="59" spans="1:15" s="79" customFormat="1" ht="12.75" customHeight="1">
      <c r="A59" s="239">
        <v>0.2</v>
      </c>
      <c r="B59" s="239">
        <f t="shared" si="7"/>
        <v>16.5</v>
      </c>
      <c r="C59" s="239">
        <f t="shared" si="14"/>
        <v>107.5</v>
      </c>
      <c r="D59" s="222" t="s">
        <v>885</v>
      </c>
      <c r="E59" s="220" t="s">
        <v>886</v>
      </c>
      <c r="F59" s="220"/>
      <c r="G59" s="221">
        <f aca="true" t="shared" si="15" ref="G59:G64">SUM($G$51+$O$3*L59)</f>
        <v>0.5872395833333334</v>
      </c>
      <c r="H59" s="221">
        <f aca="true" t="shared" si="16" ref="H59:H64">SUM($H$51+$P$3*L59)</f>
        <v>0.5930555555555556</v>
      </c>
      <c r="I59" s="221">
        <f aca="true" t="shared" si="17" ref="I59:I64">SUM($I$51+$Q$3*L59)</f>
        <v>0.5997023809523809</v>
      </c>
      <c r="J59" s="221">
        <f aca="true" t="shared" si="18" ref="J59:J64">SUM($J$51+$R$3*L59)</f>
        <v>0.6073717948717948</v>
      </c>
      <c r="K59" s="221">
        <f aca="true" t="shared" si="19" ref="K59:K64">SUM($K$51+$S$3*L59)</f>
        <v>0.6163194444444444</v>
      </c>
      <c r="L59" s="85">
        <f t="shared" si="13"/>
        <v>33.5</v>
      </c>
      <c r="M59" s="91"/>
      <c r="N59" s="91"/>
      <c r="O59" s="91"/>
    </row>
    <row r="60" spans="1:15" s="79" customFormat="1" ht="12.75" customHeight="1">
      <c r="A60" s="239">
        <v>1.4</v>
      </c>
      <c r="B60" s="239">
        <f t="shared" si="7"/>
        <v>15.099999999999994</v>
      </c>
      <c r="C60" s="239">
        <f t="shared" si="14"/>
        <v>108.9</v>
      </c>
      <c r="D60" s="222" t="s">
        <v>887</v>
      </c>
      <c r="E60" s="220" t="s">
        <v>886</v>
      </c>
      <c r="F60" s="220"/>
      <c r="G60" s="221">
        <f t="shared" si="15"/>
        <v>0.5908854166666666</v>
      </c>
      <c r="H60" s="221">
        <f t="shared" si="16"/>
        <v>0.5969444444444444</v>
      </c>
      <c r="I60" s="221">
        <f t="shared" si="17"/>
        <v>0.6038690476190476</v>
      </c>
      <c r="J60" s="221">
        <f t="shared" si="18"/>
        <v>0.6118589743589744</v>
      </c>
      <c r="K60" s="221">
        <f t="shared" si="19"/>
        <v>0.6211805555555555</v>
      </c>
      <c r="L60" s="85">
        <f t="shared" si="13"/>
        <v>34.9</v>
      </c>
      <c r="M60" s="91"/>
      <c r="N60" s="91"/>
      <c r="O60" s="91"/>
    </row>
    <row r="61" spans="1:15" s="79" customFormat="1" ht="12.75" customHeight="1">
      <c r="A61" s="239">
        <v>1.3</v>
      </c>
      <c r="B61" s="239">
        <f t="shared" si="7"/>
        <v>13.799999999999997</v>
      </c>
      <c r="C61" s="239">
        <f t="shared" si="14"/>
        <v>110.2</v>
      </c>
      <c r="D61" s="222" t="s">
        <v>888</v>
      </c>
      <c r="E61" s="220" t="s">
        <v>886</v>
      </c>
      <c r="F61" s="220"/>
      <c r="G61" s="221">
        <f t="shared" si="15"/>
        <v>0.5942708333333333</v>
      </c>
      <c r="H61" s="221">
        <f t="shared" si="16"/>
        <v>0.6005555555555555</v>
      </c>
      <c r="I61" s="221">
        <f t="shared" si="17"/>
        <v>0.6077380952380952</v>
      </c>
      <c r="J61" s="221">
        <f t="shared" si="18"/>
        <v>0.6160256410256411</v>
      </c>
      <c r="K61" s="221">
        <f t="shared" si="19"/>
        <v>0.6256944444444444</v>
      </c>
      <c r="L61" s="85">
        <f t="shared" si="13"/>
        <v>36.199999999999996</v>
      </c>
      <c r="M61" s="91"/>
      <c r="N61" s="91"/>
      <c r="O61" s="91"/>
    </row>
    <row r="62" spans="1:15" s="79" customFormat="1" ht="12.75" customHeight="1">
      <c r="A62" s="239">
        <v>1.8</v>
      </c>
      <c r="B62" s="239">
        <f t="shared" si="7"/>
        <v>12</v>
      </c>
      <c r="C62" s="239">
        <f t="shared" si="14"/>
        <v>112</v>
      </c>
      <c r="D62" s="218" t="s">
        <v>889</v>
      </c>
      <c r="E62" s="220" t="s">
        <v>886</v>
      </c>
      <c r="F62" s="220"/>
      <c r="G62" s="221">
        <f t="shared" si="15"/>
        <v>0.5989583333333333</v>
      </c>
      <c r="H62" s="221">
        <f t="shared" si="16"/>
        <v>0.6055555555555555</v>
      </c>
      <c r="I62" s="221">
        <f t="shared" si="17"/>
        <v>0.613095238095238</v>
      </c>
      <c r="J62" s="221">
        <f t="shared" si="18"/>
        <v>0.6217948717948718</v>
      </c>
      <c r="K62" s="221">
        <f t="shared" si="19"/>
        <v>0.6319444444444444</v>
      </c>
      <c r="L62" s="85">
        <f t="shared" si="13"/>
        <v>37.99999999999999</v>
      </c>
      <c r="M62" s="91"/>
      <c r="N62" s="91"/>
      <c r="O62" s="91"/>
    </row>
    <row r="63" spans="1:15" s="79" customFormat="1" ht="12.75" customHeight="1">
      <c r="A63" s="239">
        <v>0.6</v>
      </c>
      <c r="B63" s="239">
        <f t="shared" si="7"/>
        <v>11.400000000000006</v>
      </c>
      <c r="C63" s="239">
        <f t="shared" si="14"/>
        <v>112.6</v>
      </c>
      <c r="D63" s="218" t="s">
        <v>890</v>
      </c>
      <c r="E63" s="219" t="s">
        <v>818</v>
      </c>
      <c r="F63" s="220"/>
      <c r="G63" s="221">
        <f t="shared" si="15"/>
        <v>0.6005208333333333</v>
      </c>
      <c r="H63" s="221">
        <f t="shared" si="16"/>
        <v>0.6072222222222222</v>
      </c>
      <c r="I63" s="221">
        <f t="shared" si="17"/>
        <v>0.6148809523809524</v>
      </c>
      <c r="J63" s="221">
        <f t="shared" si="18"/>
        <v>0.6237179487179487</v>
      </c>
      <c r="K63" s="221">
        <f t="shared" si="19"/>
        <v>0.6340277777777777</v>
      </c>
      <c r="L63" s="85">
        <f t="shared" si="13"/>
        <v>38.599999999999994</v>
      </c>
      <c r="M63" s="91"/>
      <c r="N63" s="91"/>
      <c r="O63" s="91"/>
    </row>
    <row r="64" spans="1:15" s="79" customFormat="1" ht="12.75" customHeight="1">
      <c r="A64" s="239">
        <v>2.3</v>
      </c>
      <c r="B64" s="239">
        <f t="shared" si="7"/>
        <v>9.100000000000009</v>
      </c>
      <c r="C64" s="239">
        <f t="shared" si="14"/>
        <v>114.89999999999999</v>
      </c>
      <c r="D64" s="218" t="s">
        <v>819</v>
      </c>
      <c r="E64" s="219" t="s">
        <v>818</v>
      </c>
      <c r="F64" s="220"/>
      <c r="G64" s="221">
        <f t="shared" si="15"/>
        <v>0.6065104166666666</v>
      </c>
      <c r="H64" s="221">
        <f t="shared" si="16"/>
        <v>0.6136111111111111</v>
      </c>
      <c r="I64" s="221">
        <f t="shared" si="17"/>
        <v>0.6217261904761905</v>
      </c>
      <c r="J64" s="221">
        <f t="shared" si="18"/>
        <v>0.6310897435897436</v>
      </c>
      <c r="K64" s="221">
        <f t="shared" si="19"/>
        <v>0.6420138888888889</v>
      </c>
      <c r="L64" s="85">
        <f t="shared" si="13"/>
        <v>40.89999999999999</v>
      </c>
      <c r="M64" s="91"/>
      <c r="N64" s="91"/>
      <c r="O64" s="91"/>
    </row>
    <row r="65" spans="1:15" s="79" customFormat="1" ht="12.75" customHeight="1">
      <c r="A65" s="239">
        <v>5.2</v>
      </c>
      <c r="B65" s="239">
        <f aca="true" t="shared" si="20" ref="B65:B71">$H$5-C65</f>
        <v>3.9000000000000057</v>
      </c>
      <c r="C65" s="239">
        <f aca="true" t="shared" si="21" ref="C65:C71">C64+A65</f>
        <v>120.1</v>
      </c>
      <c r="D65" s="222" t="s">
        <v>891</v>
      </c>
      <c r="E65" s="219" t="s">
        <v>818</v>
      </c>
      <c r="F65" s="220"/>
      <c r="G65" s="221">
        <f aca="true" t="shared" si="22" ref="G65:G79">SUM($G$51+$O$3*L65)</f>
        <v>0.6200520833333333</v>
      </c>
      <c r="H65" s="221">
        <f aca="true" t="shared" si="23" ref="H65:H79">SUM($H$51+$P$3*L65)</f>
        <v>0.6280555555555556</v>
      </c>
      <c r="I65" s="221">
        <f aca="true" t="shared" si="24" ref="I65:I79">SUM($I$51+$Q$3*L65)</f>
        <v>0.6372023809523809</v>
      </c>
      <c r="J65" s="221">
        <f aca="true" t="shared" si="25" ref="J65:J79">SUM($J$51+$R$3*L65)</f>
        <v>0.6477564102564102</v>
      </c>
      <c r="K65" s="221">
        <f aca="true" t="shared" si="26" ref="K65:K79">SUM($K$51+$S$3*L65)</f>
        <v>0.6600694444444444</v>
      </c>
      <c r="L65" s="85">
        <f aca="true" t="shared" si="27" ref="L65:L79">L64+A65</f>
        <v>46.099999999999994</v>
      </c>
      <c r="M65" s="91"/>
      <c r="N65" s="91"/>
      <c r="O65" s="91"/>
    </row>
    <row r="66" spans="1:15" s="79" customFormat="1" ht="12.75" customHeight="1">
      <c r="A66" s="239">
        <v>2.2</v>
      </c>
      <c r="B66" s="239">
        <f t="shared" si="20"/>
        <v>1.7000000000000028</v>
      </c>
      <c r="C66" s="239">
        <f t="shared" si="21"/>
        <v>122.3</v>
      </c>
      <c r="D66" s="222" t="s">
        <v>892</v>
      </c>
      <c r="E66" s="219" t="s">
        <v>818</v>
      </c>
      <c r="F66" s="220"/>
      <c r="G66" s="221">
        <f t="shared" si="22"/>
        <v>0.62578125</v>
      </c>
      <c r="H66" s="221">
        <f t="shared" si="23"/>
        <v>0.6341666666666667</v>
      </c>
      <c r="I66" s="221">
        <f t="shared" si="24"/>
        <v>0.64375</v>
      </c>
      <c r="J66" s="221">
        <f t="shared" si="25"/>
        <v>0.6548076923076923</v>
      </c>
      <c r="K66" s="221">
        <f t="shared" si="26"/>
        <v>0.6677083333333333</v>
      </c>
      <c r="L66" s="85">
        <f t="shared" si="27"/>
        <v>48.3</v>
      </c>
      <c r="M66" s="91"/>
      <c r="N66" s="91"/>
      <c r="O66" s="91"/>
    </row>
    <row r="67" spans="1:15" s="79" customFormat="1" ht="12.75" customHeight="1">
      <c r="A67" s="239">
        <v>0.3</v>
      </c>
      <c r="B67" s="239">
        <f t="shared" si="20"/>
        <v>1.4000000000000057</v>
      </c>
      <c r="C67" s="239">
        <f t="shared" si="21"/>
        <v>122.6</v>
      </c>
      <c r="D67" s="222" t="s">
        <v>893</v>
      </c>
      <c r="E67" s="219" t="s">
        <v>818</v>
      </c>
      <c r="F67" s="220"/>
      <c r="G67" s="221">
        <f t="shared" si="22"/>
        <v>0.6265624999999999</v>
      </c>
      <c r="H67" s="221">
        <f t="shared" si="23"/>
        <v>0.635</v>
      </c>
      <c r="I67" s="221">
        <f t="shared" si="24"/>
        <v>0.6446428571428571</v>
      </c>
      <c r="J67" s="221">
        <f t="shared" si="25"/>
        <v>0.6557692307692308</v>
      </c>
      <c r="K67" s="221">
        <f t="shared" si="26"/>
        <v>0.66875</v>
      </c>
      <c r="L67" s="85">
        <f t="shared" si="27"/>
        <v>48.599999999999994</v>
      </c>
      <c r="M67" s="91"/>
      <c r="N67" s="91"/>
      <c r="O67" s="91"/>
    </row>
    <row r="68" spans="1:15" s="79" customFormat="1" ht="12.75" customHeight="1">
      <c r="A68" s="239">
        <v>0.4</v>
      </c>
      <c r="B68" s="239">
        <f t="shared" si="20"/>
        <v>1</v>
      </c>
      <c r="C68" s="239">
        <f t="shared" si="21"/>
        <v>123</v>
      </c>
      <c r="D68" s="222" t="s">
        <v>894</v>
      </c>
      <c r="E68" s="219" t="s">
        <v>896</v>
      </c>
      <c r="F68" s="220"/>
      <c r="G68" s="221">
        <f t="shared" si="22"/>
        <v>0.6276041666666666</v>
      </c>
      <c r="H68" s="221">
        <f t="shared" si="23"/>
        <v>0.6361111111111111</v>
      </c>
      <c r="I68" s="221">
        <f t="shared" si="24"/>
        <v>0.6458333333333333</v>
      </c>
      <c r="J68" s="221">
        <f t="shared" si="25"/>
        <v>0.657051282051282</v>
      </c>
      <c r="K68" s="221">
        <f t="shared" si="26"/>
        <v>0.6701388888888888</v>
      </c>
      <c r="L68" s="85">
        <f t="shared" si="27"/>
        <v>48.99999999999999</v>
      </c>
      <c r="M68" s="91"/>
      <c r="N68" s="91"/>
      <c r="O68" s="91"/>
    </row>
    <row r="69" spans="1:15" s="79" customFormat="1" ht="12.75" customHeight="1">
      <c r="A69" s="239">
        <v>0.1</v>
      </c>
      <c r="B69" s="239">
        <f t="shared" si="20"/>
        <v>0.9000000000000057</v>
      </c>
      <c r="C69" s="239">
        <f t="shared" si="21"/>
        <v>123.1</v>
      </c>
      <c r="D69" s="222" t="s">
        <v>895</v>
      </c>
      <c r="E69" s="219" t="s">
        <v>896</v>
      </c>
      <c r="F69" s="220"/>
      <c r="G69" s="221">
        <f t="shared" si="22"/>
        <v>0.6278645833333333</v>
      </c>
      <c r="H69" s="221">
        <f t="shared" si="23"/>
        <v>0.6363888888888889</v>
      </c>
      <c r="I69" s="221">
        <f t="shared" si="24"/>
        <v>0.6461309523809524</v>
      </c>
      <c r="J69" s="221">
        <f t="shared" si="25"/>
        <v>0.6573717948717949</v>
      </c>
      <c r="K69" s="221">
        <f t="shared" si="26"/>
        <v>0.6704861111111111</v>
      </c>
      <c r="L69" s="85">
        <f t="shared" si="27"/>
        <v>49.099999999999994</v>
      </c>
      <c r="M69" s="91"/>
      <c r="N69" s="91"/>
      <c r="O69" s="91"/>
    </row>
    <row r="70" spans="1:13" s="100" customFormat="1" ht="12.75" customHeight="1">
      <c r="A70" s="239">
        <v>0.2</v>
      </c>
      <c r="B70" s="239">
        <f t="shared" si="20"/>
        <v>0.7000000000000028</v>
      </c>
      <c r="C70" s="239">
        <f t="shared" si="21"/>
        <v>123.3</v>
      </c>
      <c r="D70" s="222" t="s">
        <v>897</v>
      </c>
      <c r="E70" s="219" t="s">
        <v>896</v>
      </c>
      <c r="F70" s="220"/>
      <c r="G70" s="221">
        <f t="shared" si="22"/>
        <v>0.6283854166666667</v>
      </c>
      <c r="H70" s="221">
        <f t="shared" si="23"/>
        <v>0.6369444444444444</v>
      </c>
      <c r="I70" s="221">
        <f t="shared" si="24"/>
        <v>0.6467261904761905</v>
      </c>
      <c r="J70" s="221">
        <f t="shared" si="25"/>
        <v>0.6580128205128205</v>
      </c>
      <c r="K70" s="221">
        <f t="shared" si="26"/>
        <v>0.6711805555555556</v>
      </c>
      <c r="L70" s="85">
        <f t="shared" si="27"/>
        <v>49.3</v>
      </c>
      <c r="M70" s="209"/>
    </row>
    <row r="71" spans="1:13" s="100" customFormat="1" ht="12.75" customHeight="1">
      <c r="A71" s="239">
        <v>0.5</v>
      </c>
      <c r="B71" s="239">
        <f t="shared" si="20"/>
        <v>0.20000000000000284</v>
      </c>
      <c r="C71" s="239">
        <f t="shared" si="21"/>
        <v>123.8</v>
      </c>
      <c r="D71" s="222" t="s">
        <v>898</v>
      </c>
      <c r="E71" s="219" t="s">
        <v>816</v>
      </c>
      <c r="F71" s="220"/>
      <c r="G71" s="221">
        <f t="shared" si="22"/>
        <v>0.6296875</v>
      </c>
      <c r="H71" s="221">
        <f t="shared" si="23"/>
        <v>0.6383333333333333</v>
      </c>
      <c r="I71" s="221">
        <f t="shared" si="24"/>
        <v>0.6482142857142856</v>
      </c>
      <c r="J71" s="221">
        <f t="shared" si="25"/>
        <v>0.6596153846153846</v>
      </c>
      <c r="K71" s="221">
        <f t="shared" si="26"/>
        <v>0.6729166666666666</v>
      </c>
      <c r="L71" s="85">
        <f t="shared" si="27"/>
        <v>49.8</v>
      </c>
      <c r="M71" s="209"/>
    </row>
    <row r="72" spans="1:12" s="100" customFormat="1" ht="12.75" customHeight="1" hidden="1">
      <c r="A72" s="239"/>
      <c r="B72" s="239">
        <f aca="true" t="shared" si="28" ref="B72:B79">$H$5-C72</f>
        <v>0.20000000000000284</v>
      </c>
      <c r="C72" s="239">
        <f aca="true" t="shared" si="29" ref="C72:C79">C71+A72</f>
        <v>123.8</v>
      </c>
      <c r="D72" s="222"/>
      <c r="E72" s="219"/>
      <c r="F72" s="220"/>
      <c r="G72" s="221">
        <f t="shared" si="22"/>
        <v>0.6296875</v>
      </c>
      <c r="H72" s="221">
        <f t="shared" si="23"/>
        <v>0.6383333333333333</v>
      </c>
      <c r="I72" s="221">
        <f t="shared" si="24"/>
        <v>0.6482142857142856</v>
      </c>
      <c r="J72" s="221">
        <f t="shared" si="25"/>
        <v>0.6596153846153846</v>
      </c>
      <c r="K72" s="221">
        <f t="shared" si="26"/>
        <v>0.6729166666666666</v>
      </c>
      <c r="L72" s="85">
        <f t="shared" si="27"/>
        <v>49.8</v>
      </c>
    </row>
    <row r="73" spans="1:12" s="100" customFormat="1" ht="12.75" customHeight="1" hidden="1">
      <c r="A73" s="243"/>
      <c r="B73" s="239">
        <f t="shared" si="28"/>
        <v>0.20000000000000284</v>
      </c>
      <c r="C73" s="239">
        <f t="shared" si="29"/>
        <v>123.8</v>
      </c>
      <c r="D73" s="243"/>
      <c r="E73" s="243"/>
      <c r="F73" s="220"/>
      <c r="G73" s="221">
        <f t="shared" si="22"/>
        <v>0.6296875</v>
      </c>
      <c r="H73" s="221">
        <f t="shared" si="23"/>
        <v>0.6383333333333333</v>
      </c>
      <c r="I73" s="221">
        <f t="shared" si="24"/>
        <v>0.6482142857142856</v>
      </c>
      <c r="J73" s="221">
        <f t="shared" si="25"/>
        <v>0.6596153846153846</v>
      </c>
      <c r="K73" s="221">
        <f t="shared" si="26"/>
        <v>0.6729166666666666</v>
      </c>
      <c r="L73" s="85">
        <f t="shared" si="27"/>
        <v>49.8</v>
      </c>
    </row>
    <row r="74" spans="1:12" s="100" customFormat="1" ht="12.75" customHeight="1" hidden="1">
      <c r="A74" s="243"/>
      <c r="B74" s="239">
        <f t="shared" si="28"/>
        <v>0.20000000000000284</v>
      </c>
      <c r="C74" s="239">
        <f t="shared" si="29"/>
        <v>123.8</v>
      </c>
      <c r="D74" s="243"/>
      <c r="E74" s="243"/>
      <c r="F74" s="220"/>
      <c r="G74" s="221">
        <f t="shared" si="22"/>
        <v>0.6296875</v>
      </c>
      <c r="H74" s="221">
        <f t="shared" si="23"/>
        <v>0.6383333333333333</v>
      </c>
      <c r="I74" s="221">
        <f t="shared" si="24"/>
        <v>0.6482142857142856</v>
      </c>
      <c r="J74" s="221">
        <f t="shared" si="25"/>
        <v>0.6596153846153846</v>
      </c>
      <c r="K74" s="221">
        <f t="shared" si="26"/>
        <v>0.6729166666666666</v>
      </c>
      <c r="L74" s="85">
        <f t="shared" si="27"/>
        <v>49.8</v>
      </c>
    </row>
    <row r="75" spans="1:12" s="100" customFormat="1" ht="12.75" customHeight="1" hidden="1">
      <c r="A75" s="243"/>
      <c r="B75" s="239">
        <f t="shared" si="28"/>
        <v>0.20000000000000284</v>
      </c>
      <c r="C75" s="239">
        <f t="shared" si="29"/>
        <v>123.8</v>
      </c>
      <c r="D75" s="243"/>
      <c r="E75" s="243"/>
      <c r="F75" s="220"/>
      <c r="G75" s="221">
        <f t="shared" si="22"/>
        <v>0.6296875</v>
      </c>
      <c r="H75" s="221">
        <f t="shared" si="23"/>
        <v>0.6383333333333333</v>
      </c>
      <c r="I75" s="221">
        <f t="shared" si="24"/>
        <v>0.6482142857142856</v>
      </c>
      <c r="J75" s="221">
        <f t="shared" si="25"/>
        <v>0.6596153846153846</v>
      </c>
      <c r="K75" s="221">
        <f t="shared" si="26"/>
        <v>0.6729166666666666</v>
      </c>
      <c r="L75" s="85">
        <f t="shared" si="27"/>
        <v>49.8</v>
      </c>
    </row>
    <row r="76" spans="1:12" s="100" customFormat="1" ht="12.75" customHeight="1" hidden="1">
      <c r="A76" s="243"/>
      <c r="B76" s="239">
        <f t="shared" si="28"/>
        <v>0.20000000000000284</v>
      </c>
      <c r="C76" s="239">
        <f t="shared" si="29"/>
        <v>123.8</v>
      </c>
      <c r="D76" s="243"/>
      <c r="E76" s="243"/>
      <c r="F76" s="220"/>
      <c r="G76" s="221">
        <f t="shared" si="22"/>
        <v>0.6296875</v>
      </c>
      <c r="H76" s="221">
        <f t="shared" si="23"/>
        <v>0.6383333333333333</v>
      </c>
      <c r="I76" s="221">
        <f t="shared" si="24"/>
        <v>0.6482142857142856</v>
      </c>
      <c r="J76" s="221">
        <f t="shared" si="25"/>
        <v>0.6596153846153846</v>
      </c>
      <c r="K76" s="221">
        <f t="shared" si="26"/>
        <v>0.6729166666666666</v>
      </c>
      <c r="L76" s="85">
        <f t="shared" si="27"/>
        <v>49.8</v>
      </c>
    </row>
    <row r="77" spans="1:12" s="100" customFormat="1" ht="12.75" customHeight="1" hidden="1">
      <c r="A77" s="243"/>
      <c r="B77" s="239">
        <f t="shared" si="28"/>
        <v>0.20000000000000284</v>
      </c>
      <c r="C77" s="239">
        <f t="shared" si="29"/>
        <v>123.8</v>
      </c>
      <c r="D77" s="243"/>
      <c r="E77" s="243"/>
      <c r="F77" s="220"/>
      <c r="G77" s="221">
        <f t="shared" si="22"/>
        <v>0.6296875</v>
      </c>
      <c r="H77" s="221">
        <f t="shared" si="23"/>
        <v>0.6383333333333333</v>
      </c>
      <c r="I77" s="221">
        <f t="shared" si="24"/>
        <v>0.6482142857142856</v>
      </c>
      <c r="J77" s="221">
        <f t="shared" si="25"/>
        <v>0.6596153846153846</v>
      </c>
      <c r="K77" s="221">
        <f t="shared" si="26"/>
        <v>0.6729166666666666</v>
      </c>
      <c r="L77" s="85">
        <f t="shared" si="27"/>
        <v>49.8</v>
      </c>
    </row>
    <row r="78" spans="1:12" s="100" customFormat="1" ht="12.75" customHeight="1" hidden="1">
      <c r="A78" s="243"/>
      <c r="B78" s="239">
        <f t="shared" si="28"/>
        <v>0.20000000000000284</v>
      </c>
      <c r="C78" s="239">
        <f t="shared" si="29"/>
        <v>123.8</v>
      </c>
      <c r="D78" s="243"/>
      <c r="E78" s="243"/>
      <c r="F78" s="220"/>
      <c r="G78" s="221">
        <f t="shared" si="22"/>
        <v>0.6296875</v>
      </c>
      <c r="H78" s="221">
        <f t="shared" si="23"/>
        <v>0.6383333333333333</v>
      </c>
      <c r="I78" s="221">
        <f t="shared" si="24"/>
        <v>0.6482142857142856</v>
      </c>
      <c r="J78" s="221">
        <f t="shared" si="25"/>
        <v>0.6596153846153846</v>
      </c>
      <c r="K78" s="221">
        <f t="shared" si="26"/>
        <v>0.6729166666666666</v>
      </c>
      <c r="L78" s="85">
        <f t="shared" si="27"/>
        <v>49.8</v>
      </c>
    </row>
    <row r="79" spans="1:12" s="100" customFormat="1" ht="12.75" customHeight="1" hidden="1">
      <c r="A79" s="243"/>
      <c r="B79" s="239">
        <f t="shared" si="28"/>
        <v>0.20000000000000284</v>
      </c>
      <c r="C79" s="239">
        <f t="shared" si="29"/>
        <v>123.8</v>
      </c>
      <c r="D79" s="243"/>
      <c r="E79" s="243"/>
      <c r="F79" s="220"/>
      <c r="G79" s="221">
        <f t="shared" si="22"/>
        <v>0.6296875</v>
      </c>
      <c r="H79" s="221">
        <f t="shared" si="23"/>
        <v>0.6383333333333333</v>
      </c>
      <c r="I79" s="221">
        <f t="shared" si="24"/>
        <v>0.6482142857142856</v>
      </c>
      <c r="J79" s="221">
        <f t="shared" si="25"/>
        <v>0.6596153846153846</v>
      </c>
      <c r="K79" s="221">
        <f t="shared" si="26"/>
        <v>0.6729166666666666</v>
      </c>
      <c r="L79" s="85">
        <f t="shared" si="27"/>
        <v>49.8</v>
      </c>
    </row>
    <row r="80" spans="1:12" s="100" customFormat="1" ht="12.75" customHeight="1">
      <c r="A80" s="239">
        <v>0.2</v>
      </c>
      <c r="B80" s="239">
        <f>$H$5-C80</f>
        <v>0</v>
      </c>
      <c r="C80" s="239">
        <f>C71+A80</f>
        <v>124</v>
      </c>
      <c r="D80" s="244" t="s">
        <v>899</v>
      </c>
      <c r="E80" s="219" t="s">
        <v>900</v>
      </c>
      <c r="F80" s="220"/>
      <c r="G80" s="221">
        <f>SUM($G$51+$O$3*L80)</f>
        <v>0.6302083333333333</v>
      </c>
      <c r="H80" s="221">
        <f>SUM($H$51+$P$3*L80)</f>
        <v>0.6388888888888888</v>
      </c>
      <c r="I80" s="221">
        <f>SUM($I$51+$Q$3*L80)</f>
        <v>0.6488095238095238</v>
      </c>
      <c r="J80" s="221">
        <f>SUM($J$51+$R$3*L80)</f>
        <v>0.6602564102564102</v>
      </c>
      <c r="K80" s="221">
        <f>SUM($K$51+$S$3*L80)</f>
        <v>0.6736111111111112</v>
      </c>
      <c r="L80" s="85">
        <f>L79+A80</f>
        <v>50</v>
      </c>
    </row>
    <row r="81" spans="2:12" ht="12.75" customHeight="1">
      <c r="B81" s="46"/>
      <c r="C81" s="46"/>
      <c r="D81" s="47"/>
      <c r="E81" s="10"/>
      <c r="F81" s="10"/>
      <c r="G81" s="10"/>
      <c r="H81" s="48"/>
      <c r="I81" s="48"/>
      <c r="J81" s="48"/>
      <c r="L81" s="32"/>
    </row>
    <row r="82" spans="2:12" ht="12.75" customHeight="1">
      <c r="B82" s="46"/>
      <c r="C82" s="46"/>
      <c r="D82" s="47"/>
      <c r="E82" s="10"/>
      <c r="F82" s="10"/>
      <c r="G82" s="10"/>
      <c r="H82" s="48"/>
      <c r="I82" s="48"/>
      <c r="J82" s="48"/>
      <c r="L82" s="32"/>
    </row>
    <row r="83" spans="3:12" ht="12.75" customHeight="1">
      <c r="C83" s="46"/>
      <c r="D83" s="47"/>
      <c r="E83" s="10"/>
      <c r="F83" s="10"/>
      <c r="G83" s="10"/>
      <c r="H83" s="48"/>
      <c r="I83" s="48"/>
      <c r="J83" s="48"/>
      <c r="L83" s="32"/>
    </row>
    <row r="84" spans="2:12" ht="12.75" customHeight="1">
      <c r="B84" s="46"/>
      <c r="C84" s="46"/>
      <c r="D84" s="50"/>
      <c r="E84" s="10"/>
      <c r="F84" s="10"/>
      <c r="G84" s="10"/>
      <c r="H84" s="48"/>
      <c r="I84" s="48"/>
      <c r="J84" s="48"/>
      <c r="L84" s="32"/>
    </row>
    <row r="85" spans="2:12" ht="12.75" customHeight="1">
      <c r="B85" s="17"/>
      <c r="C85" s="17"/>
      <c r="D85" s="35"/>
      <c r="E85" s="10"/>
      <c r="F85" s="10"/>
      <c r="G85" s="10"/>
      <c r="H85" s="36"/>
      <c r="I85" s="36"/>
      <c r="J85" s="36"/>
      <c r="L85" s="32"/>
    </row>
    <row r="86" spans="2:12" ht="12.75" customHeight="1">
      <c r="B86" s="17"/>
      <c r="C86" s="17"/>
      <c r="D86" s="35"/>
      <c r="E86" s="10"/>
      <c r="F86" s="10"/>
      <c r="G86" s="10"/>
      <c r="H86" s="36"/>
      <c r="I86" s="36"/>
      <c r="J86" s="36"/>
      <c r="L86" s="32"/>
    </row>
    <row r="87" spans="2:12" ht="12.75" customHeight="1">
      <c r="B87" s="10"/>
      <c r="C87" s="17"/>
      <c r="D87" s="35"/>
      <c r="E87" s="10"/>
      <c r="F87" s="10"/>
      <c r="G87" s="10"/>
      <c r="H87" s="36"/>
      <c r="I87" s="36"/>
      <c r="J87" s="36"/>
      <c r="L87" s="32"/>
    </row>
    <row r="88" ht="12.75" customHeight="1">
      <c r="L88" s="32"/>
    </row>
    <row r="89" spans="2:12" ht="12.75" customHeight="1">
      <c r="B89" s="17"/>
      <c r="C89" s="17"/>
      <c r="D89" s="33"/>
      <c r="E89" s="10"/>
      <c r="F89" s="10"/>
      <c r="G89" s="10"/>
      <c r="H89" s="36"/>
      <c r="I89" s="36"/>
      <c r="J89" s="36"/>
      <c r="L89" s="32"/>
    </row>
    <row r="90" spans="2:12" ht="12.75" customHeight="1">
      <c r="B90" s="17"/>
      <c r="C90" s="17"/>
      <c r="D90" s="35"/>
      <c r="E90" s="10"/>
      <c r="F90" s="10"/>
      <c r="G90" s="10"/>
      <c r="H90" s="36"/>
      <c r="I90" s="36"/>
      <c r="J90" s="36"/>
      <c r="L90" s="32"/>
    </row>
    <row r="91" spans="2:12" ht="12.75" customHeight="1">
      <c r="B91" s="17"/>
      <c r="C91" s="17"/>
      <c r="D91" s="35"/>
      <c r="E91" s="10"/>
      <c r="F91" s="10"/>
      <c r="G91" s="10"/>
      <c r="H91" s="36"/>
      <c r="I91" s="36"/>
      <c r="J91" s="36"/>
      <c r="L91" s="32"/>
    </row>
    <row r="92" spans="2:12" ht="12.75" customHeight="1">
      <c r="B92" s="17"/>
      <c r="C92" s="17"/>
      <c r="D92" s="35"/>
      <c r="E92" s="10"/>
      <c r="F92" s="10"/>
      <c r="G92" s="10"/>
      <c r="H92" s="36"/>
      <c r="I92" s="36"/>
      <c r="J92" s="36"/>
      <c r="L92" s="32"/>
    </row>
    <row r="93" spans="2:12" ht="12.75" customHeight="1">
      <c r="B93" s="17"/>
      <c r="C93" s="17"/>
      <c r="D93" s="39"/>
      <c r="E93" s="10"/>
      <c r="F93" s="5"/>
      <c r="G93" s="5"/>
      <c r="H93" s="36"/>
      <c r="I93" s="36"/>
      <c r="J93" s="36"/>
      <c r="L93" s="32"/>
    </row>
    <row r="94" spans="2:12" ht="12.75" customHeight="1">
      <c r="B94" s="17"/>
      <c r="C94" s="17"/>
      <c r="D94" s="35"/>
      <c r="E94" s="10"/>
      <c r="F94" s="10"/>
      <c r="G94" s="10"/>
      <c r="H94" s="36"/>
      <c r="I94" s="36"/>
      <c r="J94" s="36"/>
      <c r="L94" s="32"/>
    </row>
    <row r="95" spans="2:12" ht="12.75" customHeight="1">
      <c r="B95" s="10"/>
      <c r="C95" s="17"/>
      <c r="D95" s="35"/>
      <c r="E95" s="10"/>
      <c r="F95" s="10"/>
      <c r="G95" s="10"/>
      <c r="H95" s="10"/>
      <c r="I95" s="10"/>
      <c r="J95" s="10"/>
      <c r="L95" s="32"/>
    </row>
    <row r="96" spans="2:12" ht="12.75" customHeight="1">
      <c r="B96" s="17"/>
      <c r="C96" s="17"/>
      <c r="D96" s="35"/>
      <c r="E96" s="10"/>
      <c r="F96" s="10"/>
      <c r="G96" s="10"/>
      <c r="H96" s="36"/>
      <c r="I96" s="36"/>
      <c r="J96" s="36"/>
      <c r="L96" s="32"/>
    </row>
    <row r="97" spans="2:12" ht="12.75" customHeight="1">
      <c r="B97" s="17"/>
      <c r="C97" s="17"/>
      <c r="D97" s="39"/>
      <c r="E97" s="10"/>
      <c r="F97" s="5"/>
      <c r="G97" s="5"/>
      <c r="H97" s="36"/>
      <c r="I97" s="36"/>
      <c r="J97" s="36"/>
      <c r="L97" s="32"/>
    </row>
    <row r="98" spans="2:12" ht="12.75" customHeight="1">
      <c r="B98" s="10"/>
      <c r="C98" s="10"/>
      <c r="D98" s="35"/>
      <c r="E98" s="10"/>
      <c r="F98" s="10"/>
      <c r="G98" s="10"/>
      <c r="H98" s="36"/>
      <c r="I98" s="36"/>
      <c r="J98" s="36"/>
      <c r="L98" s="32"/>
    </row>
    <row r="99" ht="12.75" customHeight="1">
      <c r="L99" s="32"/>
    </row>
    <row r="100" ht="12.75" customHeight="1">
      <c r="L100" s="32"/>
    </row>
    <row r="101" ht="12.75" customHeight="1">
      <c r="L101" s="32"/>
    </row>
    <row r="102" ht="12.75" customHeight="1">
      <c r="L102" s="32"/>
    </row>
    <row r="103" ht="12.75" customHeight="1">
      <c r="L103" s="32"/>
    </row>
    <row r="104" ht="12.75" customHeight="1">
      <c r="L104" s="32"/>
    </row>
    <row r="105" ht="12.75" customHeight="1">
      <c r="L105" s="32"/>
    </row>
    <row r="106" ht="12.75" customHeight="1">
      <c r="L106" s="32"/>
    </row>
    <row r="107" ht="12.75" customHeight="1">
      <c r="L107" s="32"/>
    </row>
    <row r="108" ht="12.75" customHeight="1">
      <c r="L108" s="32"/>
    </row>
    <row r="109" ht="12.75" customHeight="1">
      <c r="L109" s="32"/>
    </row>
    <row r="110" ht="12.75" customHeight="1">
      <c r="L110" s="32"/>
    </row>
    <row r="111" ht="12.75" customHeight="1">
      <c r="L111" s="32"/>
    </row>
    <row r="112" ht="12.75" customHeight="1">
      <c r="L112" s="32"/>
    </row>
    <row r="113" ht="12.75" customHeight="1">
      <c r="L113" s="32"/>
    </row>
    <row r="114" ht="12.75" customHeight="1">
      <c r="L114" s="32"/>
    </row>
    <row r="115" ht="12.75" customHeight="1">
      <c r="L115" s="32"/>
    </row>
    <row r="116" ht="12.75" customHeight="1">
      <c r="L116" s="32"/>
    </row>
    <row r="117" ht="12.75" customHeight="1">
      <c r="L117" s="32"/>
    </row>
    <row r="118" ht="12.75" customHeight="1">
      <c r="L118" s="32"/>
    </row>
    <row r="119" ht="12.75" customHeight="1">
      <c r="L119" s="32"/>
    </row>
    <row r="120" ht="12.75" customHeight="1">
      <c r="L120" s="32"/>
    </row>
    <row r="121" ht="12.75" customHeight="1">
      <c r="L121" s="32"/>
    </row>
    <row r="122" ht="12.75" customHeight="1">
      <c r="L122" s="32"/>
    </row>
    <row r="123" ht="12.75" customHeight="1">
      <c r="L123" s="32"/>
    </row>
    <row r="124" ht="12.75" customHeight="1">
      <c r="L124" s="32"/>
    </row>
    <row r="125" ht="12.75" customHeight="1">
      <c r="L125" s="32"/>
    </row>
    <row r="126" ht="12.75" customHeight="1">
      <c r="L126" s="32"/>
    </row>
    <row r="127" ht="12.75" customHeight="1">
      <c r="L127" s="32"/>
    </row>
    <row r="128" ht="12.75" customHeight="1">
      <c r="L128" s="32"/>
    </row>
    <row r="129" ht="12.75" customHeight="1">
      <c r="L129" s="32"/>
    </row>
    <row r="130" ht="12.75" customHeight="1">
      <c r="L130" s="32"/>
    </row>
    <row r="131" ht="12.75" customHeight="1">
      <c r="L131" s="32"/>
    </row>
    <row r="132" ht="12.75" customHeight="1">
      <c r="L132" s="32"/>
    </row>
    <row r="133" ht="12.75" customHeight="1">
      <c r="L133" s="32"/>
    </row>
    <row r="134" ht="12.75" customHeight="1">
      <c r="L134" s="32"/>
    </row>
    <row r="135" ht="12.75" customHeight="1">
      <c r="L135" s="32"/>
    </row>
    <row r="136" ht="12.75" customHeight="1">
      <c r="L136" s="32"/>
    </row>
    <row r="137" ht="12.75" customHeight="1">
      <c r="L137" s="32"/>
    </row>
    <row r="138" ht="12.75" customHeight="1">
      <c r="L138" s="32"/>
    </row>
    <row r="139" ht="12.75" customHeight="1">
      <c r="L139" s="32"/>
    </row>
    <row r="140" ht="12.75" customHeight="1">
      <c r="L140" s="32"/>
    </row>
    <row r="141" ht="12.75" customHeight="1">
      <c r="L141" s="32"/>
    </row>
    <row r="142" ht="12.75" customHeight="1">
      <c r="L142" s="32"/>
    </row>
    <row r="143" ht="12.75" customHeight="1">
      <c r="L143" s="32"/>
    </row>
    <row r="144" ht="12.75" customHeight="1">
      <c r="L144" s="32"/>
    </row>
    <row r="145" ht="12.75" customHeight="1">
      <c r="L145" s="32"/>
    </row>
    <row r="146" ht="12.75" customHeight="1">
      <c r="L146" s="32"/>
    </row>
    <row r="147" ht="12.75" customHeight="1">
      <c r="L147" s="32"/>
    </row>
    <row r="148" ht="12.75" customHeight="1">
      <c r="L148" s="32"/>
    </row>
    <row r="149" ht="12.75" customHeight="1">
      <c r="L149" s="32"/>
    </row>
    <row r="150" ht="12.75" customHeight="1">
      <c r="L150" s="32"/>
    </row>
    <row r="151" ht="12.75" customHeight="1">
      <c r="L151" s="32"/>
    </row>
    <row r="152" ht="12.75" customHeight="1">
      <c r="L152" s="32"/>
    </row>
    <row r="153" ht="12.75" customHeight="1">
      <c r="L153" s="32"/>
    </row>
    <row r="154" ht="12.75" customHeight="1">
      <c r="L154" s="32"/>
    </row>
    <row r="155" ht="12.75" customHeight="1">
      <c r="L155" s="32"/>
    </row>
    <row r="156" ht="12.75" customHeight="1">
      <c r="L156" s="32"/>
    </row>
    <row r="157" ht="12.75" customHeight="1">
      <c r="L157" s="32"/>
    </row>
    <row r="158" ht="12.75" customHeight="1">
      <c r="L158" s="32"/>
    </row>
    <row r="159" ht="12.75" customHeight="1">
      <c r="L159" s="32"/>
    </row>
    <row r="160" ht="12.75" customHeight="1">
      <c r="L160" s="32"/>
    </row>
    <row r="161" ht="12.75" customHeight="1">
      <c r="L161" s="32"/>
    </row>
    <row r="162" ht="12.75" customHeight="1">
      <c r="L162" s="32"/>
    </row>
    <row r="163" ht="12.75" customHeight="1">
      <c r="L163" s="32"/>
    </row>
    <row r="164" ht="12.75" customHeight="1">
      <c r="L164" s="32"/>
    </row>
    <row r="165" ht="12.75" customHeight="1">
      <c r="L165" s="32"/>
    </row>
    <row r="166" ht="12.75" customHeight="1">
      <c r="L166" s="32"/>
    </row>
    <row r="167" ht="12.75" customHeight="1">
      <c r="L167" s="32"/>
    </row>
    <row r="168" ht="12.75" customHeight="1">
      <c r="L168" s="32"/>
    </row>
    <row r="169" ht="12.75" customHeight="1">
      <c r="L169" s="32"/>
    </row>
    <row r="170" ht="12.75" customHeight="1">
      <c r="L170" s="32"/>
    </row>
    <row r="171" ht="12.75" customHeight="1">
      <c r="L171" s="32"/>
    </row>
    <row r="172" ht="12.75" customHeight="1">
      <c r="L172" s="32"/>
    </row>
    <row r="173" ht="12.75" customHeight="1">
      <c r="L173" s="32"/>
    </row>
    <row r="174" ht="12.75" customHeight="1">
      <c r="L174" s="32"/>
    </row>
    <row r="175" ht="12.75" customHeight="1">
      <c r="L175" s="32"/>
    </row>
    <row r="176" ht="12.75" customHeight="1">
      <c r="L176" s="32"/>
    </row>
    <row r="177" ht="12.75" customHeight="1">
      <c r="L177" s="32"/>
    </row>
    <row r="178" ht="12.75" customHeight="1">
      <c r="L178" s="32"/>
    </row>
    <row r="179" ht="12.75" customHeight="1">
      <c r="L179" s="32"/>
    </row>
    <row r="180" ht="12.75" customHeight="1">
      <c r="L180" s="32"/>
    </row>
    <row r="181" ht="12.75" customHeight="1">
      <c r="L181" s="32"/>
    </row>
    <row r="182" ht="12.75" customHeight="1">
      <c r="L182" s="32"/>
    </row>
    <row r="183" ht="12.75" customHeight="1">
      <c r="L183" s="32"/>
    </row>
    <row r="184" ht="12.75" customHeight="1">
      <c r="L184" s="32"/>
    </row>
    <row r="185" ht="12.75" customHeight="1">
      <c r="L185" s="32"/>
    </row>
    <row r="186" ht="12.75" customHeight="1">
      <c r="L186" s="32"/>
    </row>
    <row r="187" ht="12.75" customHeight="1">
      <c r="L187" s="32"/>
    </row>
    <row r="188" ht="12.75" customHeight="1">
      <c r="L188" s="32"/>
    </row>
    <row r="189" ht="12.75" customHeight="1">
      <c r="L189" s="32"/>
    </row>
    <row r="190" ht="12.75" customHeight="1">
      <c r="L190" s="32"/>
    </row>
    <row r="191" ht="12.75" customHeight="1">
      <c r="L191" s="32"/>
    </row>
    <row r="192" ht="12.75" customHeight="1">
      <c r="L192" s="32"/>
    </row>
    <row r="193" ht="12.75" customHeight="1">
      <c r="L193" s="32"/>
    </row>
    <row r="194" ht="12.75" customHeight="1">
      <c r="L194" s="32"/>
    </row>
    <row r="195" ht="12.75" customHeight="1">
      <c r="L195" s="32"/>
    </row>
    <row r="196" ht="12.75" customHeight="1">
      <c r="L196" s="32"/>
    </row>
  </sheetData>
  <sheetProtection/>
  <mergeCells count="7">
    <mergeCell ref="H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orientation="portrait" paperSize="9" scale="85" r:id="rId2"/>
  <headerFooter alignWithMargins="0">
    <oddFooter>&amp;L&amp;F   &amp;D  &amp;T&amp;R&amp;8Les communes en lettres majuscules sont des 
chefs-lieux de cantons, sous-préfectures ou préfectures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0"/>
  <sheetViews>
    <sheetView tabSelected="1" zoomScalePageLayoutView="0" workbookViewId="0" topLeftCell="A1">
      <selection activeCell="G27" sqref="G27"/>
    </sheetView>
  </sheetViews>
  <sheetFormatPr defaultColWidth="11.421875" defaultRowHeight="12.75"/>
  <cols>
    <col min="1" max="1" width="20.28125" style="59" customWidth="1"/>
    <col min="2" max="2" width="5.8515625" style="0" customWidth="1"/>
    <col min="3" max="3" width="28.140625" style="0" customWidth="1"/>
    <col min="4" max="4" width="28.00390625" style="0" customWidth="1"/>
    <col min="5" max="5" width="8.28125" style="0" customWidth="1"/>
    <col min="6" max="6" width="3.421875" style="0" customWidth="1"/>
    <col min="7" max="7" width="7.421875" style="60" customWidth="1"/>
    <col min="8" max="8" width="25.421875" style="0" customWidth="1"/>
    <col min="9" max="9" width="7.7109375" style="61" customWidth="1"/>
    <col min="10" max="10" width="5.7109375" style="62" customWidth="1"/>
    <col min="11" max="11" width="8.28125" style="60" customWidth="1"/>
    <col min="12" max="12" width="25.140625" style="63" customWidth="1"/>
    <col min="13" max="13" width="9.00390625" style="60" customWidth="1"/>
    <col min="15" max="15" width="25.7109375" style="0" customWidth="1"/>
  </cols>
  <sheetData>
    <row r="2" spans="1:11" ht="12.75">
      <c r="A2" s="319" t="s">
        <v>0</v>
      </c>
      <c r="B2" s="319"/>
      <c r="C2" s="319"/>
      <c r="D2" s="319"/>
      <c r="E2" s="319"/>
      <c r="F2" s="319"/>
      <c r="G2" s="64"/>
      <c r="H2" s="64"/>
      <c r="I2" s="65"/>
      <c r="J2" s="66"/>
      <c r="K2" s="64"/>
    </row>
    <row r="3" spans="1:9" ht="12.75">
      <c r="A3" s="320" t="s">
        <v>58</v>
      </c>
      <c r="B3" s="321"/>
      <c r="C3" s="321"/>
      <c r="D3" s="321"/>
      <c r="E3" s="321"/>
      <c r="F3" s="321"/>
      <c r="I3" s="67"/>
    </row>
    <row r="4" spans="1:9" ht="12.75">
      <c r="A4" s="320" t="s">
        <v>831</v>
      </c>
      <c r="B4" s="321"/>
      <c r="C4" s="321"/>
      <c r="D4" s="321"/>
      <c r="E4" s="321"/>
      <c r="F4" s="321"/>
      <c r="H4" s="60"/>
      <c r="I4" s="67"/>
    </row>
    <row r="5" spans="1:13" ht="12.75">
      <c r="A5" s="68"/>
      <c r="B5" s="60"/>
      <c r="C5" s="60"/>
      <c r="D5" s="60"/>
      <c r="E5" s="60"/>
      <c r="F5" s="60"/>
      <c r="G5" s="69"/>
      <c r="H5" s="70" t="s">
        <v>24</v>
      </c>
      <c r="I5" s="63"/>
      <c r="J5" s="60" t="s">
        <v>25</v>
      </c>
      <c r="K5" s="69"/>
      <c r="L5" s="71" t="s">
        <v>26</v>
      </c>
      <c r="M5" s="67"/>
    </row>
    <row r="6" spans="3:13" ht="12.75">
      <c r="C6" s="72"/>
      <c r="G6" s="73" t="s">
        <v>27</v>
      </c>
      <c r="I6" s="74" t="s">
        <v>28</v>
      </c>
      <c r="J6" s="60"/>
      <c r="K6" s="73" t="s">
        <v>27</v>
      </c>
      <c r="L6" s="60" t="s">
        <v>29</v>
      </c>
      <c r="M6" s="75" t="s">
        <v>28</v>
      </c>
    </row>
    <row r="7" spans="1:13" ht="12.75">
      <c r="A7" s="68">
        <v>40376</v>
      </c>
      <c r="C7" s="79" t="s">
        <v>674</v>
      </c>
      <c r="E7" s="76">
        <v>8</v>
      </c>
      <c r="F7" s="77" t="s">
        <v>5</v>
      </c>
      <c r="G7" s="78"/>
      <c r="I7" s="63"/>
      <c r="J7" s="60"/>
      <c r="K7" s="78">
        <v>29170</v>
      </c>
      <c r="L7" t="str">
        <f>C7</f>
        <v>HOYMILLE</v>
      </c>
      <c r="M7" s="65"/>
    </row>
    <row r="8" spans="1:13" ht="12.75">
      <c r="A8" s="68">
        <v>40377</v>
      </c>
      <c r="B8" s="72" t="s">
        <v>30</v>
      </c>
      <c r="C8" t="str">
        <f>C7</f>
        <v>HOYMILLE</v>
      </c>
      <c r="D8" s="31" t="str">
        <f>'1 étap'!D80</f>
        <v>GUISE</v>
      </c>
      <c r="E8" s="76">
        <f>'1 étap'!$H$5</f>
        <v>193</v>
      </c>
      <c r="F8" s="77" t="s">
        <v>5</v>
      </c>
      <c r="G8" s="78"/>
      <c r="H8" t="str">
        <f>'1 étap'!D49</f>
        <v>BAPAUME</v>
      </c>
      <c r="I8" s="65"/>
      <c r="J8" s="60">
        <v>1</v>
      </c>
      <c r="K8" s="78">
        <v>56200</v>
      </c>
      <c r="L8" t="str">
        <f>$D$8</f>
        <v>GUISE</v>
      </c>
      <c r="M8" s="65"/>
    </row>
    <row r="9" spans="1:13" ht="12.75">
      <c r="A9" s="68">
        <v>40378</v>
      </c>
      <c r="B9" s="72" t="s">
        <v>31</v>
      </c>
      <c r="C9" s="79" t="str">
        <f>$D$8</f>
        <v>GUISE</v>
      </c>
      <c r="D9" s="31" t="str">
        <f>'2 étap'!D80</f>
        <v>Belleville sur Meuse</v>
      </c>
      <c r="E9" s="76">
        <f>'2 étap'!$H$5</f>
        <v>187</v>
      </c>
      <c r="F9" s="77" t="s">
        <v>5</v>
      </c>
      <c r="G9" s="78"/>
      <c r="H9" t="str">
        <f>'2 étap'!D49</f>
        <v>VOUZIERS</v>
      </c>
      <c r="I9" s="65"/>
      <c r="J9" s="60">
        <v>2</v>
      </c>
      <c r="K9" s="78">
        <v>49380</v>
      </c>
      <c r="L9" s="79" t="str">
        <f>$D$9</f>
        <v>Belleville sur Meuse</v>
      </c>
      <c r="M9" s="65"/>
    </row>
    <row r="10" spans="1:13" ht="12.75">
      <c r="A10" s="68">
        <v>40379</v>
      </c>
      <c r="B10" s="72" t="s">
        <v>32</v>
      </c>
      <c r="C10" s="79" t="str">
        <f>$D$9</f>
        <v>Belleville sur Meuse</v>
      </c>
      <c r="D10" s="31" t="str">
        <f>'3 étap'!D80</f>
        <v>REICHSTETT</v>
      </c>
      <c r="E10" s="76">
        <f>'3 étap'!$H$5</f>
        <v>194</v>
      </c>
      <c r="F10" s="77" t="s">
        <v>5</v>
      </c>
      <c r="G10" s="78"/>
      <c r="H10" t="str">
        <f>'3 étap'!D49</f>
        <v>SARREBOURG</v>
      </c>
      <c r="I10" s="65"/>
      <c r="J10" s="60">
        <v>3</v>
      </c>
      <c r="K10" s="78">
        <v>17430</v>
      </c>
      <c r="L10" t="str">
        <f>$D$10</f>
        <v>REICHSTETT</v>
      </c>
      <c r="M10" s="65"/>
    </row>
    <row r="11" spans="1:13" ht="12.75">
      <c r="A11" s="68">
        <v>40380</v>
      </c>
      <c r="B11" s="72" t="s">
        <v>33</v>
      </c>
      <c r="C11" s="79" t="str">
        <f>$D$10</f>
        <v>REICHSTETT</v>
      </c>
      <c r="D11" s="31" t="str">
        <f>'4 étap'!D80</f>
        <v>BELFORT</v>
      </c>
      <c r="E11" s="76">
        <f>'4 étap'!$H$5</f>
        <v>192.5</v>
      </c>
      <c r="F11" s="77" t="s">
        <v>5</v>
      </c>
      <c r="G11" s="78"/>
      <c r="H11" t="str">
        <f>'4 étap'!D49</f>
        <v>MUNSTER</v>
      </c>
      <c r="I11" s="65"/>
      <c r="J11" s="60">
        <v>4</v>
      </c>
      <c r="K11" s="78">
        <v>24700</v>
      </c>
      <c r="L11" t="str">
        <f>$D$11</f>
        <v>BELFORT</v>
      </c>
      <c r="M11" s="65"/>
    </row>
    <row r="12" spans="1:13" ht="12.75">
      <c r="A12" s="68">
        <v>40381</v>
      </c>
      <c r="B12" s="72" t="s">
        <v>34</v>
      </c>
      <c r="C12" t="str">
        <f>$D$11</f>
        <v>BELFORT</v>
      </c>
      <c r="D12" s="31" t="str">
        <f>'5 étap'!D80</f>
        <v>MORTEAU</v>
      </c>
      <c r="E12" s="76">
        <f>'5 étap'!$H$5</f>
        <v>135</v>
      </c>
      <c r="F12" s="77" t="s">
        <v>5</v>
      </c>
      <c r="G12" s="80"/>
      <c r="H12" t="str">
        <f>'5 étap'!D49</f>
        <v>SAINT  HIPPOLYTE</v>
      </c>
      <c r="I12" s="65"/>
      <c r="J12" s="60">
        <v>5</v>
      </c>
      <c r="K12" s="78">
        <v>32100</v>
      </c>
      <c r="L12" t="str">
        <f>$D$12</f>
        <v>MORTEAU</v>
      </c>
      <c r="M12" s="65"/>
    </row>
    <row r="13" spans="1:13" ht="12.75">
      <c r="A13" s="68">
        <v>40382</v>
      </c>
      <c r="B13" s="72" t="s">
        <v>35</v>
      </c>
      <c r="C13" t="str">
        <f>$D$12</f>
        <v>MORTEAU</v>
      </c>
      <c r="D13" s="31" t="str">
        <f>'6 étap'!D80</f>
        <v>BEAUFORT SUR DORON</v>
      </c>
      <c r="E13" s="76">
        <f>'6 étap'!$H$5</f>
        <v>189</v>
      </c>
      <c r="F13" s="77" t="s">
        <v>5</v>
      </c>
      <c r="G13" s="78"/>
      <c r="H13" t="str">
        <f>'6 étap'!D49</f>
        <v>Sallenoves</v>
      </c>
      <c r="I13" s="65"/>
      <c r="J13" s="60">
        <v>6</v>
      </c>
      <c r="K13" s="78">
        <v>64240</v>
      </c>
      <c r="L13" s="79" t="str">
        <f>$D$13</f>
        <v>BEAUFORT SUR DORON</v>
      </c>
      <c r="M13" s="65"/>
    </row>
    <row r="14" spans="1:13" ht="12.75">
      <c r="A14" s="68">
        <v>40383</v>
      </c>
      <c r="B14" s="72" t="s">
        <v>36</v>
      </c>
      <c r="C14" s="79" t="str">
        <f>$D$13</f>
        <v>BEAUFORT SUR DORON</v>
      </c>
      <c r="D14" s="31" t="str">
        <f>'7 étap'!D80</f>
        <v>SAVINES LE LAC</v>
      </c>
      <c r="E14" s="76">
        <f>'7 étap'!$H$5</f>
        <v>188</v>
      </c>
      <c r="F14" s="77" t="s">
        <v>5</v>
      </c>
      <c r="G14" s="78"/>
      <c r="H14" t="str">
        <f>'7 étap'!D49</f>
        <v>St MICHEL de MAURIENNE</v>
      </c>
      <c r="I14" s="65"/>
      <c r="J14" s="60">
        <v>7</v>
      </c>
      <c r="K14" s="78">
        <v>65260</v>
      </c>
      <c r="L14" s="79" t="str">
        <f>$D$14</f>
        <v>SAVINES LE LAC</v>
      </c>
      <c r="M14" s="65"/>
    </row>
    <row r="15" spans="1:13" ht="12.75">
      <c r="A15" s="68">
        <v>40384</v>
      </c>
      <c r="B15" s="72" t="s">
        <v>37</v>
      </c>
      <c r="C15" s="79" t="str">
        <f>$D$14</f>
        <v>SAVINES LE LAC</v>
      </c>
      <c r="D15" s="31" t="str">
        <f>'8 étap'!D80</f>
        <v>AUBENAS</v>
      </c>
      <c r="E15" s="76">
        <f>'8 étap'!$H$5</f>
        <v>184</v>
      </c>
      <c r="F15" s="77" t="s">
        <v>5</v>
      </c>
      <c r="G15" s="78"/>
      <c r="H15" t="str">
        <f>'8 étap'!D49</f>
        <v>Cléon d'Andran D6</v>
      </c>
      <c r="I15" s="65"/>
      <c r="J15" s="60">
        <v>8</v>
      </c>
      <c r="K15" s="78">
        <v>31160</v>
      </c>
      <c r="L15" s="79" t="str">
        <f>$D$15</f>
        <v>AUBENAS</v>
      </c>
      <c r="M15" s="65"/>
    </row>
    <row r="16" spans="1:13" ht="12.75">
      <c r="A16" s="68">
        <v>40385</v>
      </c>
      <c r="B16" s="72" t="s">
        <v>38</v>
      </c>
      <c r="C16" t="str">
        <f>$D$15</f>
        <v>AUBENAS</v>
      </c>
      <c r="D16" s="31" t="str">
        <f>'9 étap'!D80</f>
        <v>ANDREZIEUX BOUTHEON</v>
      </c>
      <c r="E16" s="76">
        <f>'9 étap'!$H$5</f>
        <v>190</v>
      </c>
      <c r="F16" s="77" t="s">
        <v>5</v>
      </c>
      <c r="G16" s="78"/>
      <c r="H16" t="str">
        <f>'9 étap'!D49</f>
        <v>YSSINGEAUX</v>
      </c>
      <c r="I16" s="65"/>
      <c r="J16" s="60">
        <v>9</v>
      </c>
      <c r="K16" s="78">
        <v>81400</v>
      </c>
      <c r="L16" s="79" t="str">
        <f>$D$16</f>
        <v>ANDREZIEUX BOUTHEON</v>
      </c>
      <c r="M16" s="65"/>
    </row>
    <row r="17" spans="1:13" ht="12.75">
      <c r="A17" s="68">
        <v>40386</v>
      </c>
      <c r="B17" s="72" t="s">
        <v>39</v>
      </c>
      <c r="C17" t="str">
        <f>$D$16</f>
        <v>ANDREZIEUX BOUTHEON</v>
      </c>
      <c r="D17" s="31" t="str">
        <f>'10 étap'!D80</f>
        <v>Loubeyrat</v>
      </c>
      <c r="E17" s="76">
        <f>'10 étap'!$H$5</f>
        <v>189</v>
      </c>
      <c r="F17" s="77" t="s">
        <v>5</v>
      </c>
      <c r="G17" s="78"/>
      <c r="H17" t="str">
        <f>'10 étap'!D49</f>
        <v>Coudes</v>
      </c>
      <c r="I17" s="65"/>
      <c r="J17" s="60">
        <v>10</v>
      </c>
      <c r="K17" s="80">
        <v>19100</v>
      </c>
      <c r="L17" t="str">
        <f>$D$17</f>
        <v>Loubeyrat</v>
      </c>
      <c r="M17" s="65"/>
    </row>
    <row r="18" spans="1:13" ht="12.75">
      <c r="A18" s="68">
        <v>40387</v>
      </c>
      <c r="B18" s="72" t="s">
        <v>40</v>
      </c>
      <c r="C18" t="str">
        <f>$D$17</f>
        <v>Loubeyrat</v>
      </c>
      <c r="D18" s="31" t="str">
        <f>'11 étap'!D80</f>
        <v>BELLAC</v>
      </c>
      <c r="E18" s="76">
        <f>'11 étap'!$H$5</f>
        <v>190.5</v>
      </c>
      <c r="F18" s="77" t="s">
        <v>5</v>
      </c>
      <c r="G18" s="78"/>
      <c r="H18" t="str">
        <f>'11 étap'!D49</f>
        <v>GUERET</v>
      </c>
      <c r="I18" s="65"/>
      <c r="J18" s="60">
        <v>11</v>
      </c>
      <c r="K18" s="80">
        <v>63300</v>
      </c>
      <c r="L18" t="str">
        <f>$D$18</f>
        <v>BELLAC</v>
      </c>
      <c r="M18" s="65"/>
    </row>
    <row r="19" spans="1:13" ht="12.75">
      <c r="A19" s="68">
        <v>40388</v>
      </c>
      <c r="B19" s="72" t="s">
        <v>41</v>
      </c>
      <c r="C19" t="str">
        <f>$D$18</f>
        <v>BELLAC</v>
      </c>
      <c r="D19" s="31" t="str">
        <f>'12 étap'!D80</f>
        <v>Onzain</v>
      </c>
      <c r="E19" s="76">
        <f>'12 étap'!$H$5</f>
        <v>188</v>
      </c>
      <c r="F19" s="77" t="s">
        <v>5</v>
      </c>
      <c r="G19" s="78"/>
      <c r="H19" t="str">
        <f>'12 étap'!D49</f>
        <v>CHATILLON sur INDRE</v>
      </c>
      <c r="I19" s="65"/>
      <c r="J19" s="60">
        <v>12</v>
      </c>
      <c r="K19" s="80">
        <v>41300</v>
      </c>
      <c r="L19" t="str">
        <f>$D$19</f>
        <v>Onzain</v>
      </c>
      <c r="M19" s="65"/>
    </row>
    <row r="20" spans="1:13" ht="12.75">
      <c r="A20" s="68">
        <v>40389</v>
      </c>
      <c r="B20" s="72" t="s">
        <v>42</v>
      </c>
      <c r="C20" t="str">
        <f>$D$19</f>
        <v>Onzain</v>
      </c>
      <c r="D20" s="31" t="str">
        <f>'13 étap'!D80</f>
        <v>MORTAGNE AU PERCHE</v>
      </c>
      <c r="E20" s="76">
        <f>'13 étap'!$H$5</f>
        <v>193</v>
      </c>
      <c r="F20" s="77" t="s">
        <v>5</v>
      </c>
      <c r="G20" s="78"/>
      <c r="H20" t="str">
        <f>'13 étap'!D49</f>
        <v>BOULOIRE</v>
      </c>
      <c r="I20" s="65"/>
      <c r="J20" s="60">
        <v>13</v>
      </c>
      <c r="K20" s="80">
        <v>72250</v>
      </c>
      <c r="L20" s="79" t="str">
        <f>$D$20</f>
        <v>MORTAGNE AU PERCHE</v>
      </c>
      <c r="M20" s="65"/>
    </row>
    <row r="21" spans="1:13" ht="12.75">
      <c r="A21" s="68">
        <v>40390</v>
      </c>
      <c r="B21" s="72" t="s">
        <v>43</v>
      </c>
      <c r="C21" s="79" t="str">
        <f>$D$20</f>
        <v>MORTAGNE AU PERCHE</v>
      </c>
      <c r="D21" s="31" t="str">
        <f>'14 étap'!D80</f>
        <v>Arrivée  Rue Gambetta BERNAY</v>
      </c>
      <c r="E21" s="76">
        <f>'14 étap'!$H$5</f>
        <v>124</v>
      </c>
      <c r="F21" s="77" t="s">
        <v>5</v>
      </c>
      <c r="G21" s="80"/>
      <c r="H21" t="str">
        <f>'14 étap'!D49</f>
        <v>BRETEUIL</v>
      </c>
      <c r="I21" s="65"/>
      <c r="J21" s="60">
        <v>14</v>
      </c>
      <c r="K21" s="80">
        <v>27300</v>
      </c>
      <c r="L21" t="str">
        <f>$D$21</f>
        <v>Arrivée  Rue Gambetta BERNAY</v>
      </c>
      <c r="M21" s="65"/>
    </row>
    <row r="22" spans="1:13" ht="12.75">
      <c r="A22" s="81"/>
      <c r="B22" s="72"/>
      <c r="D22" s="162"/>
      <c r="E22" s="84"/>
      <c r="F22" s="164"/>
      <c r="G22" s="165"/>
      <c r="I22" s="63"/>
      <c r="J22" s="60"/>
      <c r="L22"/>
      <c r="M22" s="65"/>
    </row>
    <row r="23" spans="4:8" ht="12.75">
      <c r="D23" s="86"/>
      <c r="E23" s="76">
        <f>SUM(E7:E22)</f>
        <v>2545</v>
      </c>
      <c r="F23" s="77" t="s">
        <v>5</v>
      </c>
      <c r="H23" s="82"/>
    </row>
    <row r="24" ht="12.75">
      <c r="D24" s="163"/>
    </row>
    <row r="25" spans="3:9" ht="12.75">
      <c r="C25" s="77"/>
      <c r="D25" s="322" t="s">
        <v>44</v>
      </c>
      <c r="E25" s="323"/>
      <c r="F25" s="323"/>
      <c r="G25" s="323"/>
      <c r="H25" s="72" t="s">
        <v>45</v>
      </c>
      <c r="I25" s="61" t="s">
        <v>46</v>
      </c>
    </row>
    <row r="26" spans="1:9" ht="12.75" customHeight="1">
      <c r="A26" s="68">
        <v>40377</v>
      </c>
      <c r="B26" s="72" t="s">
        <v>30</v>
      </c>
      <c r="C26" s="72" t="s">
        <v>47</v>
      </c>
      <c r="D26" s="84" t="str">
        <f aca="true" t="shared" si="0" ref="D26:D39">C8</f>
        <v>HOYMILLE</v>
      </c>
      <c r="E26" s="79"/>
      <c r="G26" s="83">
        <f>'1 étap'!C49</f>
        <v>122.5</v>
      </c>
      <c r="I26" s="83">
        <f>'1 étap'!C49/2</f>
        <v>61.25</v>
      </c>
    </row>
    <row r="27" spans="1:9" ht="12.75" customHeight="1">
      <c r="A27" s="68">
        <v>40378</v>
      </c>
      <c r="B27" s="72" t="s">
        <v>31</v>
      </c>
      <c r="C27" s="72" t="s">
        <v>47</v>
      </c>
      <c r="D27" s="84" t="str">
        <f t="shared" si="0"/>
        <v>GUISE</v>
      </c>
      <c r="G27" s="83">
        <f>'2 étap'!C49</f>
        <v>114.5</v>
      </c>
      <c r="I27" s="83">
        <f>'2 étap'!C49/2</f>
        <v>57.25</v>
      </c>
    </row>
    <row r="28" spans="1:9" ht="12.75" customHeight="1">
      <c r="A28" s="68">
        <v>40379</v>
      </c>
      <c r="B28" s="72" t="s">
        <v>32</v>
      </c>
      <c r="C28" s="72" t="s">
        <v>47</v>
      </c>
      <c r="D28" s="84" t="str">
        <f t="shared" si="0"/>
        <v>Belleville sur Meuse</v>
      </c>
      <c r="G28" s="83">
        <f>'3 étap'!C49</f>
        <v>121</v>
      </c>
      <c r="I28" s="83">
        <f>'3 étap'!C49/2</f>
        <v>60.5</v>
      </c>
    </row>
    <row r="29" spans="1:9" ht="12.75" customHeight="1">
      <c r="A29" s="68">
        <v>40380</v>
      </c>
      <c r="B29" s="72" t="s">
        <v>33</v>
      </c>
      <c r="C29" s="72" t="s">
        <v>47</v>
      </c>
      <c r="D29" s="84" t="str">
        <f t="shared" si="0"/>
        <v>REICHSTETT</v>
      </c>
      <c r="G29" s="83">
        <f>'4 étap'!C49</f>
        <v>108</v>
      </c>
      <c r="I29" s="83">
        <f>'4 étap'!C49/2</f>
        <v>54</v>
      </c>
    </row>
    <row r="30" spans="1:9" ht="12.75" customHeight="1">
      <c r="A30" s="68">
        <v>40381</v>
      </c>
      <c r="B30" s="72" t="s">
        <v>34</v>
      </c>
      <c r="C30" s="72" t="s">
        <v>47</v>
      </c>
      <c r="D30" s="84" t="str">
        <f t="shared" si="0"/>
        <v>BELFORT</v>
      </c>
      <c r="E30" s="79"/>
      <c r="G30" s="83">
        <f>'5 étap'!C49</f>
        <v>55.5</v>
      </c>
      <c r="I30" s="83">
        <v>0</v>
      </c>
    </row>
    <row r="31" spans="1:9" ht="12.75" customHeight="1">
      <c r="A31" s="68">
        <v>40382</v>
      </c>
      <c r="B31" s="72" t="s">
        <v>35</v>
      </c>
      <c r="C31" s="72" t="s">
        <v>47</v>
      </c>
      <c r="D31" s="84" t="str">
        <f t="shared" si="0"/>
        <v>MORTEAU</v>
      </c>
      <c r="G31" s="83">
        <f>'6 étap'!C49</f>
        <v>112.5</v>
      </c>
      <c r="I31" s="83">
        <f>'6 étap'!C49/2</f>
        <v>56.25</v>
      </c>
    </row>
    <row r="32" spans="1:9" ht="12.75" customHeight="1">
      <c r="A32" s="68">
        <v>40383</v>
      </c>
      <c r="B32" s="72" t="s">
        <v>36</v>
      </c>
      <c r="C32" s="72" t="s">
        <v>47</v>
      </c>
      <c r="D32" s="84" t="str">
        <f t="shared" si="0"/>
        <v>BEAUFORT SUR DORON</v>
      </c>
      <c r="E32" s="79"/>
      <c r="G32" s="83">
        <f>'7 étap'!C49</f>
        <v>108</v>
      </c>
      <c r="I32" s="83">
        <f>'7 étap'!C49/2</f>
        <v>54</v>
      </c>
    </row>
    <row r="33" spans="1:9" ht="12.75" customHeight="1">
      <c r="A33" s="68">
        <v>40384</v>
      </c>
      <c r="B33" s="72" t="s">
        <v>37</v>
      </c>
      <c r="C33" s="72" t="s">
        <v>47</v>
      </c>
      <c r="D33" s="84" t="str">
        <f t="shared" si="0"/>
        <v>SAVINES LE LAC</v>
      </c>
      <c r="G33" s="83">
        <f>'8 étap'!C49</f>
        <v>111.5</v>
      </c>
      <c r="I33" s="83">
        <f>'8 étap'!C49/2</f>
        <v>55.75</v>
      </c>
    </row>
    <row r="34" spans="1:9" ht="12.75" customHeight="1">
      <c r="A34" s="68">
        <v>40385</v>
      </c>
      <c r="B34" s="72" t="s">
        <v>38</v>
      </c>
      <c r="C34" s="72" t="s">
        <v>47</v>
      </c>
      <c r="D34" s="86" t="str">
        <f t="shared" si="0"/>
        <v>AUBENAS</v>
      </c>
      <c r="G34" s="83">
        <f>'9 étap'!C49</f>
        <v>118</v>
      </c>
      <c r="I34" s="83">
        <f>'9 étap'!C49/2</f>
        <v>59</v>
      </c>
    </row>
    <row r="35" spans="1:9" ht="12.75" customHeight="1">
      <c r="A35" s="68">
        <v>40386</v>
      </c>
      <c r="B35" s="72" t="s">
        <v>39</v>
      </c>
      <c r="C35" s="72" t="s">
        <v>47</v>
      </c>
      <c r="D35" s="84" t="str">
        <f t="shared" si="0"/>
        <v>ANDREZIEUX BOUTHEON</v>
      </c>
      <c r="G35" s="83">
        <f>'10 étap'!C49</f>
        <v>119</v>
      </c>
      <c r="I35" s="83">
        <f>'10 étap'!C49/2</f>
        <v>59.5</v>
      </c>
    </row>
    <row r="36" spans="1:9" ht="12.75" customHeight="1">
      <c r="A36" s="68">
        <v>40387</v>
      </c>
      <c r="B36" s="72" t="s">
        <v>40</v>
      </c>
      <c r="C36" s="72" t="s">
        <v>47</v>
      </c>
      <c r="D36" s="84" t="str">
        <f t="shared" si="0"/>
        <v>Loubeyrat</v>
      </c>
      <c r="G36" s="83">
        <f>'11 étap'!C49</f>
        <v>116.5</v>
      </c>
      <c r="I36" s="83">
        <f>'11 étap'!C49/2</f>
        <v>58.25</v>
      </c>
    </row>
    <row r="37" spans="1:9" ht="12.75" customHeight="1">
      <c r="A37" s="68">
        <v>40388</v>
      </c>
      <c r="B37" s="72" t="s">
        <v>41</v>
      </c>
      <c r="C37" s="72" t="s">
        <v>47</v>
      </c>
      <c r="D37" s="84" t="str">
        <f t="shared" si="0"/>
        <v>BELLAC</v>
      </c>
      <c r="E37" s="79"/>
      <c r="G37" s="83">
        <f>'12 étap'!C49</f>
        <v>121.5</v>
      </c>
      <c r="I37" s="83">
        <f>'12 étap'!C49/2</f>
        <v>60.75</v>
      </c>
    </row>
    <row r="38" spans="1:9" ht="12.75" customHeight="1">
      <c r="A38" s="68">
        <v>40389</v>
      </c>
      <c r="B38" s="72" t="s">
        <v>42</v>
      </c>
      <c r="C38" s="72" t="s">
        <v>47</v>
      </c>
      <c r="D38" s="84" t="str">
        <f t="shared" si="0"/>
        <v>Onzain</v>
      </c>
      <c r="G38" s="83">
        <f>'13 étap'!C49</f>
        <v>114</v>
      </c>
      <c r="I38" s="83">
        <f>'13 étap'!C49/2</f>
        <v>57</v>
      </c>
    </row>
    <row r="39" spans="1:9" ht="12.75" customHeight="1">
      <c r="A39" s="68">
        <v>40390</v>
      </c>
      <c r="B39" s="72" t="s">
        <v>43</v>
      </c>
      <c r="C39" s="72" t="s">
        <v>47</v>
      </c>
      <c r="D39" s="84" t="str">
        <f t="shared" si="0"/>
        <v>MORTAGNE AU PERCHE</v>
      </c>
      <c r="G39" s="83">
        <f>'14 étap'!C49</f>
        <v>74</v>
      </c>
      <c r="I39" s="83">
        <v>0</v>
      </c>
    </row>
    <row r="40" spans="1:4" ht="12.75" customHeight="1">
      <c r="A40" s="68"/>
      <c r="D40" s="84"/>
    </row>
    <row r="41" spans="1:4" ht="12.75" customHeight="1">
      <c r="A41" s="68"/>
      <c r="D41" s="84"/>
    </row>
    <row r="42" spans="1:4" ht="12.75" customHeight="1">
      <c r="A42" s="68"/>
      <c r="D42" s="84"/>
    </row>
    <row r="43" spans="1:4" ht="12.75" customHeight="1">
      <c r="A43" s="68"/>
      <c r="D43" s="84"/>
    </row>
    <row r="44" spans="1:4" ht="12.75" customHeight="1">
      <c r="A44" s="68"/>
      <c r="D44" s="84"/>
    </row>
    <row r="45" spans="1:4" ht="12.75" customHeight="1">
      <c r="A45" s="68"/>
      <c r="D45" s="84"/>
    </row>
    <row r="46" spans="1:4" ht="12.75" customHeight="1">
      <c r="A46" s="68"/>
      <c r="D46" s="84"/>
    </row>
    <row r="47" spans="1:4" ht="12.75" customHeight="1">
      <c r="A47" s="68"/>
      <c r="D47" s="84"/>
    </row>
    <row r="48" spans="1:4" ht="12.75" customHeight="1">
      <c r="A48" s="68"/>
      <c r="D48" s="84"/>
    </row>
    <row r="49" spans="1:4" ht="12.75" customHeight="1">
      <c r="A49" s="68"/>
      <c r="D49" s="88"/>
    </row>
    <row r="50" spans="1:4" ht="12.75" customHeight="1">
      <c r="A50" s="68"/>
      <c r="D50" s="84"/>
    </row>
    <row r="51" spans="1:4" ht="12.75" customHeight="1">
      <c r="A51" s="68"/>
      <c r="D51" s="88"/>
    </row>
    <row r="52" spans="1:4" ht="12.75">
      <c r="A52" s="68"/>
      <c r="D52" s="84"/>
    </row>
    <row r="53" spans="1:4" ht="12.75">
      <c r="A53" s="68"/>
      <c r="D53" s="84"/>
    </row>
    <row r="54" spans="1:4" ht="12.75">
      <c r="A54" s="68"/>
      <c r="D54" s="84"/>
    </row>
    <row r="55" spans="1:4" ht="12.75">
      <c r="A55" s="68"/>
      <c r="D55" s="86"/>
    </row>
    <row r="56" ht="12.75">
      <c r="D56" s="84"/>
    </row>
    <row r="58" ht="12.75">
      <c r="D58" s="161"/>
    </row>
    <row r="59" ht="12.75">
      <c r="D59" s="79"/>
    </row>
    <row r="65" ht="12.75">
      <c r="E65" s="79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>
      <c r="D80" s="161"/>
    </row>
  </sheetData>
  <sheetProtection/>
  <mergeCells count="4">
    <mergeCell ref="A2:F2"/>
    <mergeCell ref="A3:F3"/>
    <mergeCell ref="A4:F4"/>
    <mergeCell ref="D25:G25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landscape" paperSize="9" scale="75" r:id="rId2"/>
  <headerFooter alignWithMargins="0">
    <oddFooter>&amp;L&amp;F   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9">
      <selection activeCell="I89" sqref="I89"/>
    </sheetView>
  </sheetViews>
  <sheetFormatPr defaultColWidth="8.57421875" defaultRowHeight="12.75"/>
  <cols>
    <col min="1" max="1" width="6.7109375" style="122" customWidth="1"/>
    <col min="2" max="3" width="8.7109375" style="123" customWidth="1"/>
    <col min="4" max="4" width="31.7109375" style="100" customWidth="1"/>
    <col min="5" max="11" width="7.7109375" style="123" customWidth="1"/>
    <col min="12" max="12" width="8.57421875" style="100" customWidth="1"/>
    <col min="13" max="13" width="8.57421875" style="119" customWidth="1"/>
    <col min="14" max="14" width="8.57421875" style="100" customWidth="1"/>
    <col min="15" max="19" width="9.421875" style="100" customWidth="1"/>
    <col min="20" max="20" width="8.57421875" style="100" customWidth="1"/>
    <col min="21" max="16384" width="8.57421875" style="100" customWidth="1"/>
  </cols>
  <sheetData>
    <row r="1" spans="1:19" ht="12.75" customHeigh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9" t="s">
        <v>1</v>
      </c>
      <c r="M1" s="309"/>
      <c r="N1" s="97">
        <v>0.041666666666666664</v>
      </c>
      <c r="O1" s="98">
        <v>16</v>
      </c>
      <c r="P1" s="98">
        <v>15</v>
      </c>
      <c r="Q1" s="98">
        <v>14</v>
      </c>
      <c r="R1" s="98">
        <v>13</v>
      </c>
      <c r="S1" s="99">
        <v>12</v>
      </c>
    </row>
    <row r="2" spans="1:19" ht="12.75" customHeight="1">
      <c r="A2" s="309" t="s">
        <v>122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89"/>
      <c r="M2" s="95"/>
      <c r="N2" s="89"/>
      <c r="O2" s="89"/>
      <c r="P2" s="94"/>
      <c r="Q2" s="94"/>
      <c r="R2" s="94"/>
      <c r="S2" s="101"/>
    </row>
    <row r="3" spans="1:19" ht="12.75" customHeight="1">
      <c r="A3" s="309" t="s">
        <v>161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102" t="s">
        <v>2</v>
      </c>
      <c r="M3" s="95">
        <v>1</v>
      </c>
      <c r="N3" s="89" t="s">
        <v>3</v>
      </c>
      <c r="O3" s="103">
        <f>($N$1/O1)</f>
        <v>0.0026041666666666665</v>
      </c>
      <c r="P3" s="103">
        <f>($N$1/P1)</f>
        <v>0.0027777777777777775</v>
      </c>
      <c r="Q3" s="103">
        <f>($N$1/Q1)</f>
        <v>0.002976190476190476</v>
      </c>
      <c r="R3" s="103">
        <f>($N$1/R1)</f>
        <v>0.003205128205128205</v>
      </c>
      <c r="S3" s="104">
        <f>($N$1/S1)</f>
        <v>0.003472222222222222</v>
      </c>
    </row>
    <row r="4" spans="1:13" ht="12.7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M4" s="100"/>
    </row>
    <row r="5" spans="1:14" ht="12.75" customHeight="1" thickBot="1">
      <c r="A5" s="105"/>
      <c r="B5" s="95"/>
      <c r="C5" s="166" t="s">
        <v>162</v>
      </c>
      <c r="D5" s="310" t="s">
        <v>163</v>
      </c>
      <c r="E5" s="310"/>
      <c r="F5" s="310"/>
      <c r="G5" s="310"/>
      <c r="H5" s="105">
        <v>187</v>
      </c>
      <c r="I5" s="95" t="s">
        <v>5</v>
      </c>
      <c r="J5" s="95"/>
      <c r="K5" s="95"/>
      <c r="L5" s="106">
        <v>0.125</v>
      </c>
      <c r="M5" s="106">
        <v>0.125</v>
      </c>
      <c r="N5" s="100" t="s">
        <v>6</v>
      </c>
    </row>
    <row r="6" spans="1:14" ht="12.75" customHeight="1" thickBot="1">
      <c r="A6" s="107"/>
      <c r="B6" s="108" t="s">
        <v>5</v>
      </c>
      <c r="C6" s="108"/>
      <c r="D6" s="109" t="s">
        <v>7</v>
      </c>
      <c r="E6" s="110" t="s">
        <v>8</v>
      </c>
      <c r="F6" s="110" t="s">
        <v>9</v>
      </c>
      <c r="G6" s="308" t="s">
        <v>10</v>
      </c>
      <c r="H6" s="308"/>
      <c r="I6" s="308"/>
      <c r="J6" s="308"/>
      <c r="K6" s="111"/>
      <c r="L6" s="106">
        <v>0.4895833333333333</v>
      </c>
      <c r="M6" s="106">
        <v>0.4895833333333333</v>
      </c>
      <c r="N6" s="112" t="s">
        <v>11</v>
      </c>
    </row>
    <row r="7" spans="1:13" ht="12.75" customHeight="1" thickBot="1">
      <c r="A7" s="113" t="s">
        <v>12</v>
      </c>
      <c r="B7" s="114" t="s">
        <v>13</v>
      </c>
      <c r="C7" s="114" t="s">
        <v>14</v>
      </c>
      <c r="D7" s="115"/>
      <c r="E7" s="117" t="s">
        <v>15</v>
      </c>
      <c r="F7" s="116"/>
      <c r="G7" s="116" t="s">
        <v>16</v>
      </c>
      <c r="H7" s="116" t="s">
        <v>17</v>
      </c>
      <c r="I7" s="116" t="s">
        <v>18</v>
      </c>
      <c r="J7" s="116" t="s">
        <v>19</v>
      </c>
      <c r="K7" s="116" t="s">
        <v>20</v>
      </c>
      <c r="M7" s="100"/>
    </row>
    <row r="8" spans="1:12" ht="12" customHeight="1">
      <c r="A8" s="181"/>
      <c r="B8" s="109"/>
      <c r="C8" s="109"/>
      <c r="D8" s="186" t="s">
        <v>151</v>
      </c>
      <c r="E8" s="200"/>
      <c r="F8" s="202"/>
      <c r="G8" s="109"/>
      <c r="H8" s="125"/>
      <c r="I8" s="125"/>
      <c r="J8" s="125"/>
      <c r="K8" s="188"/>
      <c r="L8" s="118"/>
    </row>
    <row r="9" spans="1:15" ht="12" customHeight="1">
      <c r="A9" s="239">
        <v>0</v>
      </c>
      <c r="B9" s="217">
        <f>H5</f>
        <v>187</v>
      </c>
      <c r="C9" s="217">
        <v>0</v>
      </c>
      <c r="D9" s="244" t="s">
        <v>160</v>
      </c>
      <c r="E9" s="227" t="s">
        <v>164</v>
      </c>
      <c r="F9" s="220"/>
      <c r="G9" s="260">
        <f>$L$5</f>
        <v>0.125</v>
      </c>
      <c r="H9" s="260">
        <f>$L$5</f>
        <v>0.125</v>
      </c>
      <c r="I9" s="260">
        <f>$L$5</f>
        <v>0.125</v>
      </c>
      <c r="J9" s="260">
        <f>$M$5</f>
        <v>0.125</v>
      </c>
      <c r="K9" s="260">
        <f>$M$5</f>
        <v>0.125</v>
      </c>
      <c r="L9" s="120"/>
      <c r="N9" s="119"/>
      <c r="O9" s="119"/>
    </row>
    <row r="10" spans="1:15" ht="12" customHeight="1">
      <c r="A10" s="239">
        <v>5</v>
      </c>
      <c r="B10" s="217">
        <f>B9-A10</f>
        <v>182</v>
      </c>
      <c r="C10" s="217">
        <f>C9+A10</f>
        <v>5</v>
      </c>
      <c r="D10" s="218" t="s">
        <v>165</v>
      </c>
      <c r="E10" s="219" t="s">
        <v>56</v>
      </c>
      <c r="F10" s="220"/>
      <c r="G10" s="223">
        <f>SUM($G$9+$O$3*C10)</f>
        <v>0.13802083333333334</v>
      </c>
      <c r="H10" s="223">
        <f>SUM($H$9+$P$3*C10)</f>
        <v>0.1388888888888889</v>
      </c>
      <c r="I10" s="223">
        <f>SUM($I$9+$Q$3*C10)</f>
        <v>0.13988095238095238</v>
      </c>
      <c r="J10" s="223">
        <f>SUM($J$9+$R$3*C10)</f>
        <v>0.14102564102564102</v>
      </c>
      <c r="K10" s="223">
        <f>SUM($K$9+$S$3*C10)</f>
        <v>0.1423611111111111</v>
      </c>
      <c r="L10" s="120"/>
      <c r="N10" s="119"/>
      <c r="O10" s="119"/>
    </row>
    <row r="11" spans="1:15" ht="12" customHeight="1">
      <c r="A11" s="239">
        <v>6.5</v>
      </c>
      <c r="B11" s="217">
        <f>B10-A11</f>
        <v>175.5</v>
      </c>
      <c r="C11" s="217">
        <f>C10+A11</f>
        <v>11.5</v>
      </c>
      <c r="D11" s="243" t="s">
        <v>840</v>
      </c>
      <c r="E11" s="219" t="s">
        <v>56</v>
      </c>
      <c r="F11" s="220"/>
      <c r="G11" s="223">
        <f>SUM($G$9+$O$3*C11)</f>
        <v>0.15494791666666666</v>
      </c>
      <c r="H11" s="223">
        <f>SUM($H$9+$P$3*C11)</f>
        <v>0.15694444444444444</v>
      </c>
      <c r="I11" s="223">
        <f>SUM($I$9+$Q$3*C11)</f>
        <v>0.15922619047619047</v>
      </c>
      <c r="J11" s="223">
        <f>SUM($J$9+$R$3*C11)</f>
        <v>0.16185897435897437</v>
      </c>
      <c r="K11" s="223">
        <f>SUM($K$9+$S$3*C11)</f>
        <v>0.16493055555555555</v>
      </c>
      <c r="N11" s="119"/>
      <c r="O11" s="119"/>
    </row>
    <row r="12" spans="1:15" ht="12" customHeight="1">
      <c r="A12" s="217">
        <v>3</v>
      </c>
      <c r="B12" s="217">
        <f>B11-A12</f>
        <v>172.5</v>
      </c>
      <c r="C12" s="217">
        <f>C11+A12</f>
        <v>14.5</v>
      </c>
      <c r="D12" s="243" t="s">
        <v>696</v>
      </c>
      <c r="E12" s="227" t="s">
        <v>56</v>
      </c>
      <c r="F12" s="226"/>
      <c r="G12" s="223">
        <f>SUM($G$9+$O$3*C12)</f>
        <v>0.16276041666666666</v>
      </c>
      <c r="H12" s="223">
        <f aca="true" t="shared" si="0" ref="H12:H49">SUM($H$9+$P$3*C12)</f>
        <v>0.16527777777777777</v>
      </c>
      <c r="I12" s="223">
        <f aca="true" t="shared" si="1" ref="I12:I49">SUM($I$9+$Q$3*C12)</f>
        <v>0.16815476190476192</v>
      </c>
      <c r="J12" s="223">
        <f aca="true" t="shared" si="2" ref="J12:J49">SUM($J$9+$R$3*C12)</f>
        <v>0.17147435897435898</v>
      </c>
      <c r="K12" s="223">
        <f aca="true" t="shared" si="3" ref="K12:K49">SUM($K$9+$S$3*C12)</f>
        <v>0.1753472222222222</v>
      </c>
      <c r="N12" s="119"/>
      <c r="O12" s="119"/>
    </row>
    <row r="13" spans="1:15" ht="12" customHeight="1">
      <c r="A13" s="217">
        <v>2</v>
      </c>
      <c r="B13" s="217">
        <f>B12-A13</f>
        <v>170.5</v>
      </c>
      <c r="C13" s="217">
        <f>C12+A13</f>
        <v>16.5</v>
      </c>
      <c r="D13" s="243" t="s">
        <v>166</v>
      </c>
      <c r="E13" s="227" t="s">
        <v>167</v>
      </c>
      <c r="F13" s="226"/>
      <c r="G13" s="223">
        <f aca="true" t="shared" si="4" ref="G13:G49">SUM($G$9+$O$3*C13)</f>
        <v>0.16796875</v>
      </c>
      <c r="H13" s="223">
        <f t="shared" si="0"/>
        <v>0.17083333333333334</v>
      </c>
      <c r="I13" s="223">
        <f t="shared" si="1"/>
        <v>0.17410714285714285</v>
      </c>
      <c r="J13" s="223">
        <f t="shared" si="2"/>
        <v>0.1778846153846154</v>
      </c>
      <c r="K13" s="223">
        <f t="shared" si="3"/>
        <v>0.18229166666666666</v>
      </c>
      <c r="N13" s="119"/>
      <c r="O13" s="119"/>
    </row>
    <row r="14" spans="1:15" ht="12" customHeight="1">
      <c r="A14" s="217">
        <v>5</v>
      </c>
      <c r="B14" s="217">
        <f aca="true" t="shared" si="5" ref="B14:B49">B13-A14</f>
        <v>165.5</v>
      </c>
      <c r="C14" s="217">
        <f aca="true" t="shared" si="6" ref="C14:C49">C13+A14</f>
        <v>21.5</v>
      </c>
      <c r="D14" s="225" t="s">
        <v>168</v>
      </c>
      <c r="E14" s="227" t="s">
        <v>167</v>
      </c>
      <c r="F14" s="226"/>
      <c r="G14" s="223">
        <f t="shared" si="4"/>
        <v>0.18098958333333331</v>
      </c>
      <c r="H14" s="223">
        <f t="shared" si="0"/>
        <v>0.18472222222222223</v>
      </c>
      <c r="I14" s="223">
        <f t="shared" si="1"/>
        <v>0.18898809523809523</v>
      </c>
      <c r="J14" s="223">
        <f t="shared" si="2"/>
        <v>0.1939102564102564</v>
      </c>
      <c r="K14" s="223">
        <f t="shared" si="3"/>
        <v>0.1996527777777778</v>
      </c>
      <c r="N14" s="119"/>
      <c r="O14" s="119"/>
    </row>
    <row r="15" spans="1:15" ht="12" customHeight="1">
      <c r="A15" s="217">
        <v>4.5</v>
      </c>
      <c r="B15" s="217">
        <f t="shared" si="5"/>
        <v>161</v>
      </c>
      <c r="C15" s="217">
        <f t="shared" si="6"/>
        <v>26</v>
      </c>
      <c r="D15" s="243" t="s">
        <v>169</v>
      </c>
      <c r="E15" s="227" t="s">
        <v>100</v>
      </c>
      <c r="F15" s="226">
        <v>81</v>
      </c>
      <c r="G15" s="223">
        <f t="shared" si="4"/>
        <v>0.19270833333333331</v>
      </c>
      <c r="H15" s="223">
        <f t="shared" si="0"/>
        <v>0.19722222222222222</v>
      </c>
      <c r="I15" s="223">
        <f t="shared" si="1"/>
        <v>0.20238095238095238</v>
      </c>
      <c r="J15" s="223">
        <f t="shared" si="2"/>
        <v>0.20833333333333331</v>
      </c>
      <c r="K15" s="223">
        <f t="shared" si="3"/>
        <v>0.2152777777777778</v>
      </c>
      <c r="N15" s="119"/>
      <c r="O15" s="119"/>
    </row>
    <row r="16" spans="1:15" ht="12" customHeight="1">
      <c r="A16" s="217">
        <v>1.5</v>
      </c>
      <c r="B16" s="217">
        <f t="shared" si="5"/>
        <v>159.5</v>
      </c>
      <c r="C16" s="217">
        <f t="shared" si="6"/>
        <v>27.5</v>
      </c>
      <c r="D16" s="243" t="s">
        <v>822</v>
      </c>
      <c r="E16" s="227" t="s">
        <v>100</v>
      </c>
      <c r="F16" s="226"/>
      <c r="G16" s="223">
        <f t="shared" si="4"/>
        <v>0.19661458333333331</v>
      </c>
      <c r="H16" s="223">
        <f t="shared" si="0"/>
        <v>0.2013888888888889</v>
      </c>
      <c r="I16" s="223">
        <f t="shared" si="1"/>
        <v>0.20684523809523808</v>
      </c>
      <c r="J16" s="223">
        <f t="shared" si="2"/>
        <v>0.21314102564102563</v>
      </c>
      <c r="K16" s="223">
        <f t="shared" si="3"/>
        <v>0.2204861111111111</v>
      </c>
      <c r="N16" s="119"/>
      <c r="O16" s="119"/>
    </row>
    <row r="17" spans="1:15" ht="12" customHeight="1">
      <c r="A17" s="217">
        <v>8</v>
      </c>
      <c r="B17" s="217">
        <f t="shared" si="5"/>
        <v>151.5</v>
      </c>
      <c r="C17" s="217">
        <f t="shared" si="6"/>
        <v>35.5</v>
      </c>
      <c r="D17" s="243" t="s">
        <v>697</v>
      </c>
      <c r="E17" s="227" t="s">
        <v>108</v>
      </c>
      <c r="F17" s="226"/>
      <c r="G17" s="223">
        <f t="shared" si="4"/>
        <v>0.21744791666666666</v>
      </c>
      <c r="H17" s="223">
        <f t="shared" si="0"/>
        <v>0.2236111111111111</v>
      </c>
      <c r="I17" s="223">
        <f t="shared" si="1"/>
        <v>0.23065476190476192</v>
      </c>
      <c r="J17" s="223">
        <f t="shared" si="2"/>
        <v>0.23878205128205127</v>
      </c>
      <c r="K17" s="223">
        <f t="shared" si="3"/>
        <v>0.2482638888888889</v>
      </c>
      <c r="N17" s="119"/>
      <c r="O17" s="119"/>
    </row>
    <row r="18" spans="1:15" ht="12" customHeight="1">
      <c r="A18" s="217">
        <v>5</v>
      </c>
      <c r="B18" s="217">
        <f t="shared" si="5"/>
        <v>146.5</v>
      </c>
      <c r="C18" s="217">
        <f t="shared" si="6"/>
        <v>40.5</v>
      </c>
      <c r="D18" s="243" t="s">
        <v>823</v>
      </c>
      <c r="E18" s="227" t="s">
        <v>170</v>
      </c>
      <c r="F18" s="226"/>
      <c r="G18" s="223">
        <f t="shared" si="4"/>
        <v>0.23046875</v>
      </c>
      <c r="H18" s="223">
        <f t="shared" si="0"/>
        <v>0.2375</v>
      </c>
      <c r="I18" s="223">
        <f t="shared" si="1"/>
        <v>0.24553571428571427</v>
      </c>
      <c r="J18" s="223">
        <f t="shared" si="2"/>
        <v>0.2548076923076923</v>
      </c>
      <c r="K18" s="223">
        <f t="shared" si="3"/>
        <v>0.265625</v>
      </c>
      <c r="N18" s="119"/>
      <c r="O18" s="119"/>
    </row>
    <row r="19" spans="1:15" ht="12" customHeight="1">
      <c r="A19" s="217">
        <v>3</v>
      </c>
      <c r="B19" s="217">
        <f t="shared" si="5"/>
        <v>143.5</v>
      </c>
      <c r="C19" s="217">
        <f t="shared" si="6"/>
        <v>43.5</v>
      </c>
      <c r="D19" s="243" t="s">
        <v>171</v>
      </c>
      <c r="E19" s="227" t="s">
        <v>709</v>
      </c>
      <c r="F19" s="226"/>
      <c r="G19" s="223">
        <f t="shared" si="4"/>
        <v>0.23828125</v>
      </c>
      <c r="H19" s="223">
        <f t="shared" si="0"/>
        <v>0.24583333333333332</v>
      </c>
      <c r="I19" s="223">
        <f t="shared" si="1"/>
        <v>0.2544642857142857</v>
      </c>
      <c r="J19" s="223">
        <f t="shared" si="2"/>
        <v>0.2644230769230769</v>
      </c>
      <c r="K19" s="223">
        <f t="shared" si="3"/>
        <v>0.27604166666666663</v>
      </c>
      <c r="N19" s="119"/>
      <c r="O19" s="119"/>
    </row>
    <row r="20" spans="1:15" ht="12" customHeight="1">
      <c r="A20" s="217">
        <v>7.5</v>
      </c>
      <c r="B20" s="217">
        <f t="shared" si="5"/>
        <v>136</v>
      </c>
      <c r="C20" s="217">
        <f t="shared" si="6"/>
        <v>51</v>
      </c>
      <c r="D20" s="243" t="s">
        <v>172</v>
      </c>
      <c r="E20" s="227" t="s">
        <v>173</v>
      </c>
      <c r="F20" s="226"/>
      <c r="G20" s="223">
        <f t="shared" si="4"/>
        <v>0.2578125</v>
      </c>
      <c r="H20" s="223">
        <f t="shared" si="0"/>
        <v>0.26666666666666666</v>
      </c>
      <c r="I20" s="223">
        <f t="shared" si="1"/>
        <v>0.2767857142857143</v>
      </c>
      <c r="J20" s="223">
        <f t="shared" si="2"/>
        <v>0.28846153846153844</v>
      </c>
      <c r="K20" s="223">
        <f t="shared" si="3"/>
        <v>0.3020833333333333</v>
      </c>
      <c r="N20" s="119"/>
      <c r="O20" s="119"/>
    </row>
    <row r="21" spans="1:15" ht="12" customHeight="1">
      <c r="A21" s="211">
        <v>6</v>
      </c>
      <c r="B21" s="211">
        <f t="shared" si="5"/>
        <v>130</v>
      </c>
      <c r="C21" s="211">
        <f t="shared" si="6"/>
        <v>57</v>
      </c>
      <c r="D21" s="261" t="s">
        <v>174</v>
      </c>
      <c r="E21" s="213" t="s">
        <v>76</v>
      </c>
      <c r="F21" s="214"/>
      <c r="G21" s="246">
        <f t="shared" si="4"/>
        <v>0.2734375</v>
      </c>
      <c r="H21" s="246">
        <f t="shared" si="0"/>
        <v>0.2833333333333333</v>
      </c>
      <c r="I21" s="246">
        <f t="shared" si="1"/>
        <v>0.2946428571428571</v>
      </c>
      <c r="J21" s="246">
        <f t="shared" si="2"/>
        <v>0.3076923076923077</v>
      </c>
      <c r="K21" s="246">
        <f t="shared" si="3"/>
        <v>0.32291666666666663</v>
      </c>
      <c r="N21" s="119"/>
      <c r="O21" s="119"/>
    </row>
    <row r="22" spans="1:15" ht="12" customHeight="1">
      <c r="A22" s="217">
        <v>0.5</v>
      </c>
      <c r="B22" s="217">
        <f t="shared" si="5"/>
        <v>129.5</v>
      </c>
      <c r="C22" s="217">
        <f t="shared" si="6"/>
        <v>57.5</v>
      </c>
      <c r="D22" s="262" t="s">
        <v>175</v>
      </c>
      <c r="E22" s="227"/>
      <c r="F22" s="226"/>
      <c r="G22" s="223">
        <f t="shared" si="4"/>
        <v>0.2747395833333333</v>
      </c>
      <c r="H22" s="223">
        <f t="shared" si="0"/>
        <v>0.2847222222222222</v>
      </c>
      <c r="I22" s="223">
        <f t="shared" si="1"/>
        <v>0.2961309523809524</v>
      </c>
      <c r="J22" s="223">
        <f t="shared" si="2"/>
        <v>0.3092948717948718</v>
      </c>
      <c r="K22" s="223">
        <f t="shared" si="3"/>
        <v>0.3246527777777778</v>
      </c>
      <c r="N22" s="119"/>
      <c r="O22" s="119"/>
    </row>
    <row r="23" spans="1:15" ht="12" customHeight="1">
      <c r="A23" s="217">
        <v>1.5</v>
      </c>
      <c r="B23" s="217">
        <f t="shared" si="5"/>
        <v>128</v>
      </c>
      <c r="C23" s="217">
        <f t="shared" si="6"/>
        <v>59</v>
      </c>
      <c r="D23" s="243" t="s">
        <v>824</v>
      </c>
      <c r="E23" s="227" t="s">
        <v>76</v>
      </c>
      <c r="F23" s="226"/>
      <c r="G23" s="223">
        <f t="shared" si="4"/>
        <v>0.2786458333333333</v>
      </c>
      <c r="H23" s="223">
        <f t="shared" si="0"/>
        <v>0.28888888888888886</v>
      </c>
      <c r="I23" s="223">
        <f t="shared" si="1"/>
        <v>0.3005952380952381</v>
      </c>
      <c r="J23" s="223">
        <f t="shared" si="2"/>
        <v>0.3141025641025641</v>
      </c>
      <c r="K23" s="223">
        <f t="shared" si="3"/>
        <v>0.3298611111111111</v>
      </c>
      <c r="N23" s="119"/>
      <c r="O23" s="119"/>
    </row>
    <row r="24" spans="1:15" ht="12" customHeight="1">
      <c r="A24" s="217">
        <v>3</v>
      </c>
      <c r="B24" s="217">
        <f t="shared" si="5"/>
        <v>125</v>
      </c>
      <c r="C24" s="217">
        <f t="shared" si="6"/>
        <v>62</v>
      </c>
      <c r="D24" s="243" t="s">
        <v>700</v>
      </c>
      <c r="E24" s="227" t="s">
        <v>76</v>
      </c>
      <c r="F24" s="226"/>
      <c r="G24" s="223">
        <f t="shared" si="4"/>
        <v>0.2864583333333333</v>
      </c>
      <c r="H24" s="223">
        <f t="shared" si="0"/>
        <v>0.29722222222222217</v>
      </c>
      <c r="I24" s="223">
        <f t="shared" si="1"/>
        <v>0.30952380952380953</v>
      </c>
      <c r="J24" s="223">
        <f t="shared" si="2"/>
        <v>0.3237179487179487</v>
      </c>
      <c r="K24" s="223">
        <f t="shared" si="3"/>
        <v>0.3402777777777778</v>
      </c>
      <c r="N24" s="119"/>
      <c r="O24" s="119"/>
    </row>
    <row r="25" spans="1:15" ht="12" customHeight="1">
      <c r="A25" s="217">
        <v>9</v>
      </c>
      <c r="B25" s="217">
        <f t="shared" si="5"/>
        <v>116</v>
      </c>
      <c r="C25" s="217">
        <f t="shared" si="6"/>
        <v>71</v>
      </c>
      <c r="D25" s="243" t="s">
        <v>701</v>
      </c>
      <c r="E25" s="227" t="s">
        <v>702</v>
      </c>
      <c r="F25" s="226"/>
      <c r="G25" s="223">
        <f t="shared" si="4"/>
        <v>0.3098958333333333</v>
      </c>
      <c r="H25" s="223">
        <f t="shared" si="0"/>
        <v>0.3222222222222222</v>
      </c>
      <c r="I25" s="223">
        <f t="shared" si="1"/>
        <v>0.33630952380952384</v>
      </c>
      <c r="J25" s="223">
        <f t="shared" si="2"/>
        <v>0.35256410256410253</v>
      </c>
      <c r="K25" s="223">
        <f t="shared" si="3"/>
        <v>0.3715277777777778</v>
      </c>
      <c r="N25" s="119"/>
      <c r="O25" s="119"/>
    </row>
    <row r="26" spans="1:15" ht="12" customHeight="1">
      <c r="A26" s="217">
        <v>1.5</v>
      </c>
      <c r="B26" s="217">
        <f t="shared" si="5"/>
        <v>114.5</v>
      </c>
      <c r="C26" s="217">
        <f t="shared" si="6"/>
        <v>72.5</v>
      </c>
      <c r="D26" s="243" t="s">
        <v>698</v>
      </c>
      <c r="E26" s="227" t="s">
        <v>74</v>
      </c>
      <c r="F26" s="226"/>
      <c r="G26" s="223">
        <f t="shared" si="4"/>
        <v>0.3138020833333333</v>
      </c>
      <c r="H26" s="223">
        <f t="shared" si="0"/>
        <v>0.32638888888888884</v>
      </c>
      <c r="I26" s="223">
        <f t="shared" si="1"/>
        <v>0.34077380952380953</v>
      </c>
      <c r="J26" s="223">
        <f t="shared" si="2"/>
        <v>0.3573717948717948</v>
      </c>
      <c r="K26" s="223">
        <f t="shared" si="3"/>
        <v>0.3767361111111111</v>
      </c>
      <c r="L26" s="106"/>
      <c r="N26" s="119"/>
      <c r="O26" s="119"/>
    </row>
    <row r="27" spans="1:15" ht="12" customHeight="1">
      <c r="A27" s="217">
        <v>2</v>
      </c>
      <c r="B27" s="217">
        <f t="shared" si="5"/>
        <v>112.5</v>
      </c>
      <c r="C27" s="217">
        <f t="shared" si="6"/>
        <v>74.5</v>
      </c>
      <c r="D27" s="243" t="s">
        <v>176</v>
      </c>
      <c r="E27" s="227" t="s">
        <v>76</v>
      </c>
      <c r="F27" s="226"/>
      <c r="G27" s="223">
        <f t="shared" si="4"/>
        <v>0.31901041666666663</v>
      </c>
      <c r="H27" s="223">
        <f t="shared" si="0"/>
        <v>0.33194444444444443</v>
      </c>
      <c r="I27" s="223">
        <f t="shared" si="1"/>
        <v>0.34672619047619047</v>
      </c>
      <c r="J27" s="223">
        <f t="shared" si="2"/>
        <v>0.36378205128205127</v>
      </c>
      <c r="K27" s="223">
        <f t="shared" si="3"/>
        <v>0.3836805555555555</v>
      </c>
      <c r="L27" s="106"/>
      <c r="N27" s="119"/>
      <c r="O27" s="119"/>
    </row>
    <row r="28" spans="1:15" ht="12" customHeight="1">
      <c r="A28" s="217">
        <v>7</v>
      </c>
      <c r="B28" s="217">
        <f t="shared" si="5"/>
        <v>105.5</v>
      </c>
      <c r="C28" s="217">
        <f t="shared" si="6"/>
        <v>81.5</v>
      </c>
      <c r="D28" s="243" t="s">
        <v>177</v>
      </c>
      <c r="E28" s="227" t="s">
        <v>66</v>
      </c>
      <c r="F28" s="226"/>
      <c r="G28" s="223">
        <f t="shared" si="4"/>
        <v>0.3372395833333333</v>
      </c>
      <c r="H28" s="223">
        <f t="shared" si="0"/>
        <v>0.35138888888888886</v>
      </c>
      <c r="I28" s="223">
        <f t="shared" si="1"/>
        <v>0.36755952380952384</v>
      </c>
      <c r="J28" s="223">
        <f t="shared" si="2"/>
        <v>0.38621794871794873</v>
      </c>
      <c r="K28" s="223">
        <f t="shared" si="3"/>
        <v>0.4079861111111111</v>
      </c>
      <c r="L28" s="106"/>
      <c r="N28" s="119"/>
      <c r="O28" s="119"/>
    </row>
    <row r="29" spans="1:15" ht="12" customHeight="1">
      <c r="A29" s="217">
        <v>2.5</v>
      </c>
      <c r="B29" s="217">
        <f t="shared" si="5"/>
        <v>103</v>
      </c>
      <c r="C29" s="217">
        <f t="shared" si="6"/>
        <v>84</v>
      </c>
      <c r="D29" s="243" t="s">
        <v>178</v>
      </c>
      <c r="E29" s="227" t="s">
        <v>164</v>
      </c>
      <c r="F29" s="226"/>
      <c r="G29" s="223">
        <f t="shared" si="4"/>
        <v>0.34375</v>
      </c>
      <c r="H29" s="223">
        <f t="shared" si="0"/>
        <v>0.3583333333333333</v>
      </c>
      <c r="I29" s="223">
        <f t="shared" si="1"/>
        <v>0.375</v>
      </c>
      <c r="J29" s="223">
        <f t="shared" si="2"/>
        <v>0.3942307692307692</v>
      </c>
      <c r="K29" s="223">
        <f t="shared" si="3"/>
        <v>0.41666666666666663</v>
      </c>
      <c r="L29" s="106"/>
      <c r="N29" s="119"/>
      <c r="O29" s="119"/>
    </row>
    <row r="30" spans="1:15" ht="12" customHeight="1">
      <c r="A30" s="217">
        <v>2</v>
      </c>
      <c r="B30" s="217">
        <f t="shared" si="5"/>
        <v>101</v>
      </c>
      <c r="C30" s="217">
        <f t="shared" si="6"/>
        <v>86</v>
      </c>
      <c r="D30" s="243" t="s">
        <v>179</v>
      </c>
      <c r="E30" s="227" t="s">
        <v>180</v>
      </c>
      <c r="F30" s="226"/>
      <c r="G30" s="223">
        <f t="shared" si="4"/>
        <v>0.3489583333333333</v>
      </c>
      <c r="H30" s="223">
        <f t="shared" si="0"/>
        <v>0.3638888888888889</v>
      </c>
      <c r="I30" s="223">
        <f t="shared" si="1"/>
        <v>0.38095238095238093</v>
      </c>
      <c r="J30" s="223">
        <f t="shared" si="2"/>
        <v>0.4006410256410256</v>
      </c>
      <c r="K30" s="223">
        <f t="shared" si="3"/>
        <v>0.4236111111111111</v>
      </c>
      <c r="L30" s="106"/>
      <c r="N30" s="119"/>
      <c r="O30" s="119"/>
    </row>
    <row r="31" spans="1:15" ht="12" customHeight="1">
      <c r="A31" s="217">
        <v>3</v>
      </c>
      <c r="B31" s="217">
        <f t="shared" si="5"/>
        <v>98</v>
      </c>
      <c r="C31" s="217">
        <f t="shared" si="6"/>
        <v>89</v>
      </c>
      <c r="D31" s="243" t="s">
        <v>703</v>
      </c>
      <c r="E31" s="227" t="s">
        <v>180</v>
      </c>
      <c r="F31" s="226"/>
      <c r="G31" s="223">
        <f t="shared" si="4"/>
        <v>0.3567708333333333</v>
      </c>
      <c r="H31" s="223">
        <f t="shared" si="0"/>
        <v>0.37222222222222223</v>
      </c>
      <c r="I31" s="223">
        <f t="shared" si="1"/>
        <v>0.3898809523809524</v>
      </c>
      <c r="J31" s="223">
        <f t="shared" si="2"/>
        <v>0.41025641025641024</v>
      </c>
      <c r="K31" s="223">
        <f t="shared" si="3"/>
        <v>0.43402777777777773</v>
      </c>
      <c r="L31" s="106"/>
      <c r="N31" s="119"/>
      <c r="O31" s="119"/>
    </row>
    <row r="32" spans="1:15" ht="12" customHeight="1">
      <c r="A32" s="217">
        <v>2.5</v>
      </c>
      <c r="B32" s="217">
        <f t="shared" si="5"/>
        <v>95.5</v>
      </c>
      <c r="C32" s="217">
        <f t="shared" si="6"/>
        <v>91.5</v>
      </c>
      <c r="D32" s="243" t="s">
        <v>704</v>
      </c>
      <c r="E32" s="227" t="s">
        <v>180</v>
      </c>
      <c r="F32" s="226"/>
      <c r="G32" s="223">
        <f t="shared" si="4"/>
        <v>0.36328125</v>
      </c>
      <c r="H32" s="223">
        <f t="shared" si="0"/>
        <v>0.37916666666666665</v>
      </c>
      <c r="I32" s="223">
        <f t="shared" si="1"/>
        <v>0.39732142857142855</v>
      </c>
      <c r="J32" s="223">
        <f t="shared" si="2"/>
        <v>0.4182692307692308</v>
      </c>
      <c r="K32" s="223">
        <f t="shared" si="3"/>
        <v>0.4427083333333333</v>
      </c>
      <c r="L32" s="106"/>
      <c r="N32" s="119"/>
      <c r="O32" s="119"/>
    </row>
    <row r="33" spans="1:15" ht="12" customHeight="1">
      <c r="A33" s="217">
        <v>3</v>
      </c>
      <c r="B33" s="217">
        <f>B32-A33</f>
        <v>92.5</v>
      </c>
      <c r="C33" s="217">
        <f>C32+A33</f>
        <v>94.5</v>
      </c>
      <c r="D33" s="243" t="s">
        <v>705</v>
      </c>
      <c r="E33" s="227" t="s">
        <v>180</v>
      </c>
      <c r="F33" s="226"/>
      <c r="G33" s="223">
        <f t="shared" si="4"/>
        <v>0.37109375</v>
      </c>
      <c r="H33" s="223">
        <f t="shared" si="0"/>
        <v>0.38749999999999996</v>
      </c>
      <c r="I33" s="223">
        <f t="shared" si="1"/>
        <v>0.40625</v>
      </c>
      <c r="J33" s="223">
        <f t="shared" si="2"/>
        <v>0.42788461538461536</v>
      </c>
      <c r="K33" s="223">
        <f t="shared" si="3"/>
        <v>0.453125</v>
      </c>
      <c r="L33" s="106"/>
      <c r="N33" s="119"/>
      <c r="O33" s="119"/>
    </row>
    <row r="34" spans="1:15" ht="12" customHeight="1">
      <c r="A34" s="217">
        <v>3</v>
      </c>
      <c r="B34" s="217">
        <f t="shared" si="5"/>
        <v>89.5</v>
      </c>
      <c r="C34" s="217">
        <f t="shared" si="6"/>
        <v>97.5</v>
      </c>
      <c r="D34" s="243" t="s">
        <v>706</v>
      </c>
      <c r="E34" s="227" t="s">
        <v>180</v>
      </c>
      <c r="F34" s="226"/>
      <c r="G34" s="223">
        <f t="shared" si="4"/>
        <v>0.37890625</v>
      </c>
      <c r="H34" s="223">
        <f t="shared" si="0"/>
        <v>0.3958333333333333</v>
      </c>
      <c r="I34" s="223">
        <f t="shared" si="1"/>
        <v>0.4151785714285714</v>
      </c>
      <c r="J34" s="223">
        <f t="shared" si="2"/>
        <v>0.4375</v>
      </c>
      <c r="K34" s="223">
        <f t="shared" si="3"/>
        <v>0.46354166666666663</v>
      </c>
      <c r="L34" s="106"/>
      <c r="N34" s="119"/>
      <c r="O34" s="119"/>
    </row>
    <row r="35" spans="1:15" ht="12" customHeight="1">
      <c r="A35" s="217">
        <v>3</v>
      </c>
      <c r="B35" s="217">
        <f t="shared" si="5"/>
        <v>86.5</v>
      </c>
      <c r="C35" s="217">
        <f t="shared" si="6"/>
        <v>100.5</v>
      </c>
      <c r="D35" s="243" t="s">
        <v>181</v>
      </c>
      <c r="E35" s="227" t="s">
        <v>180</v>
      </c>
      <c r="F35" s="226"/>
      <c r="G35" s="223">
        <f t="shared" si="4"/>
        <v>0.38671875</v>
      </c>
      <c r="H35" s="223">
        <f t="shared" si="0"/>
        <v>0.4041666666666666</v>
      </c>
      <c r="I35" s="223">
        <f t="shared" si="1"/>
        <v>0.42410714285714285</v>
      </c>
      <c r="J35" s="223">
        <f t="shared" si="2"/>
        <v>0.4471153846153846</v>
      </c>
      <c r="K35" s="223">
        <f t="shared" si="3"/>
        <v>0.4739583333333333</v>
      </c>
      <c r="L35" s="106"/>
      <c r="N35" s="119"/>
      <c r="O35" s="119"/>
    </row>
    <row r="36" spans="1:15" ht="12" customHeight="1">
      <c r="A36" s="217">
        <v>10</v>
      </c>
      <c r="B36" s="217">
        <f t="shared" si="5"/>
        <v>76.5</v>
      </c>
      <c r="C36" s="217">
        <f t="shared" si="6"/>
        <v>110.5</v>
      </c>
      <c r="D36" s="243" t="s">
        <v>707</v>
      </c>
      <c r="E36" s="227" t="s">
        <v>180</v>
      </c>
      <c r="F36" s="226"/>
      <c r="G36" s="223">
        <f t="shared" si="4"/>
        <v>0.41276041666666663</v>
      </c>
      <c r="H36" s="223">
        <f t="shared" si="0"/>
        <v>0.4319444444444444</v>
      </c>
      <c r="I36" s="223">
        <f t="shared" si="1"/>
        <v>0.4538690476190476</v>
      </c>
      <c r="J36" s="223">
        <f t="shared" si="2"/>
        <v>0.47916666666666663</v>
      </c>
      <c r="K36" s="223">
        <f t="shared" si="3"/>
        <v>0.5086805555555556</v>
      </c>
      <c r="L36" s="106"/>
      <c r="N36" s="119"/>
      <c r="O36" s="119"/>
    </row>
    <row r="37" spans="1:15" ht="12" customHeight="1" hidden="1">
      <c r="A37" s="217"/>
      <c r="B37" s="217">
        <f t="shared" si="5"/>
        <v>76.5</v>
      </c>
      <c r="C37" s="217">
        <f t="shared" si="6"/>
        <v>110.5</v>
      </c>
      <c r="D37" s="243"/>
      <c r="E37" s="227"/>
      <c r="F37" s="226"/>
      <c r="G37" s="223">
        <f t="shared" si="4"/>
        <v>0.41276041666666663</v>
      </c>
      <c r="H37" s="223">
        <f t="shared" si="0"/>
        <v>0.4319444444444444</v>
      </c>
      <c r="I37" s="223">
        <f t="shared" si="1"/>
        <v>0.4538690476190476</v>
      </c>
      <c r="J37" s="223">
        <f t="shared" si="2"/>
        <v>0.47916666666666663</v>
      </c>
      <c r="K37" s="223">
        <f t="shared" si="3"/>
        <v>0.5086805555555556</v>
      </c>
      <c r="L37" s="106"/>
      <c r="N37" s="119"/>
      <c r="O37" s="119"/>
    </row>
    <row r="38" spans="1:15" ht="12" customHeight="1" hidden="1">
      <c r="A38" s="217"/>
      <c r="B38" s="217">
        <f t="shared" si="5"/>
        <v>76.5</v>
      </c>
      <c r="C38" s="217">
        <f t="shared" si="6"/>
        <v>110.5</v>
      </c>
      <c r="D38" s="243"/>
      <c r="E38" s="227"/>
      <c r="F38" s="226"/>
      <c r="G38" s="223">
        <f t="shared" si="4"/>
        <v>0.41276041666666663</v>
      </c>
      <c r="H38" s="223">
        <f t="shared" si="0"/>
        <v>0.4319444444444444</v>
      </c>
      <c r="I38" s="223">
        <f t="shared" si="1"/>
        <v>0.4538690476190476</v>
      </c>
      <c r="J38" s="223">
        <f t="shared" si="2"/>
        <v>0.47916666666666663</v>
      </c>
      <c r="K38" s="223">
        <f t="shared" si="3"/>
        <v>0.5086805555555556</v>
      </c>
      <c r="L38" s="106"/>
      <c r="N38" s="119"/>
      <c r="O38" s="119"/>
    </row>
    <row r="39" spans="1:15" ht="12" customHeight="1" hidden="1">
      <c r="A39" s="217"/>
      <c r="B39" s="217">
        <f t="shared" si="5"/>
        <v>76.5</v>
      </c>
      <c r="C39" s="217">
        <f t="shared" si="6"/>
        <v>110.5</v>
      </c>
      <c r="D39" s="243"/>
      <c r="E39" s="227"/>
      <c r="F39" s="226"/>
      <c r="G39" s="223">
        <f t="shared" si="4"/>
        <v>0.41276041666666663</v>
      </c>
      <c r="H39" s="223">
        <f t="shared" si="0"/>
        <v>0.4319444444444444</v>
      </c>
      <c r="I39" s="223">
        <f t="shared" si="1"/>
        <v>0.4538690476190476</v>
      </c>
      <c r="J39" s="223">
        <f t="shared" si="2"/>
        <v>0.47916666666666663</v>
      </c>
      <c r="K39" s="223">
        <f t="shared" si="3"/>
        <v>0.5086805555555556</v>
      </c>
      <c r="L39" s="106"/>
      <c r="N39" s="119"/>
      <c r="O39" s="119"/>
    </row>
    <row r="40" spans="1:15" ht="12" customHeight="1" hidden="1">
      <c r="A40" s="217"/>
      <c r="B40" s="217">
        <f t="shared" si="5"/>
        <v>76.5</v>
      </c>
      <c r="C40" s="217">
        <f t="shared" si="6"/>
        <v>110.5</v>
      </c>
      <c r="D40" s="243"/>
      <c r="E40" s="227"/>
      <c r="F40" s="226"/>
      <c r="G40" s="223">
        <f t="shared" si="4"/>
        <v>0.41276041666666663</v>
      </c>
      <c r="H40" s="223">
        <f t="shared" si="0"/>
        <v>0.4319444444444444</v>
      </c>
      <c r="I40" s="223">
        <f t="shared" si="1"/>
        <v>0.4538690476190476</v>
      </c>
      <c r="J40" s="223">
        <f t="shared" si="2"/>
        <v>0.47916666666666663</v>
      </c>
      <c r="K40" s="223">
        <f t="shared" si="3"/>
        <v>0.5086805555555556</v>
      </c>
      <c r="L40" s="106"/>
      <c r="N40" s="119"/>
      <c r="O40" s="119"/>
    </row>
    <row r="41" spans="1:15" ht="12" customHeight="1" hidden="1">
      <c r="A41" s="239"/>
      <c r="B41" s="217">
        <f t="shared" si="5"/>
        <v>76.5</v>
      </c>
      <c r="C41" s="217">
        <f t="shared" si="6"/>
        <v>110.5</v>
      </c>
      <c r="D41" s="222"/>
      <c r="E41" s="219"/>
      <c r="F41" s="220"/>
      <c r="G41" s="223">
        <f t="shared" si="4"/>
        <v>0.41276041666666663</v>
      </c>
      <c r="H41" s="223">
        <f t="shared" si="0"/>
        <v>0.4319444444444444</v>
      </c>
      <c r="I41" s="223">
        <f t="shared" si="1"/>
        <v>0.4538690476190476</v>
      </c>
      <c r="J41" s="223">
        <f t="shared" si="2"/>
        <v>0.47916666666666663</v>
      </c>
      <c r="K41" s="223">
        <f t="shared" si="3"/>
        <v>0.5086805555555556</v>
      </c>
      <c r="L41" s="106"/>
      <c r="N41" s="119"/>
      <c r="O41" s="119"/>
    </row>
    <row r="42" spans="1:15" ht="12" customHeight="1" hidden="1">
      <c r="A42" s="239"/>
      <c r="B42" s="217">
        <f t="shared" si="5"/>
        <v>76.5</v>
      </c>
      <c r="C42" s="217">
        <f t="shared" si="6"/>
        <v>110.5</v>
      </c>
      <c r="D42" s="222"/>
      <c r="E42" s="219"/>
      <c r="F42" s="220"/>
      <c r="G42" s="223">
        <f t="shared" si="4"/>
        <v>0.41276041666666663</v>
      </c>
      <c r="H42" s="223">
        <f t="shared" si="0"/>
        <v>0.4319444444444444</v>
      </c>
      <c r="I42" s="223">
        <f t="shared" si="1"/>
        <v>0.4538690476190476</v>
      </c>
      <c r="J42" s="223">
        <f t="shared" si="2"/>
        <v>0.47916666666666663</v>
      </c>
      <c r="K42" s="223">
        <f t="shared" si="3"/>
        <v>0.5086805555555556</v>
      </c>
      <c r="L42" s="106"/>
      <c r="N42" s="119"/>
      <c r="O42" s="119"/>
    </row>
    <row r="43" spans="1:15" ht="12" customHeight="1" hidden="1">
      <c r="A43" s="239"/>
      <c r="B43" s="217">
        <f t="shared" si="5"/>
        <v>76.5</v>
      </c>
      <c r="C43" s="217">
        <f t="shared" si="6"/>
        <v>110.5</v>
      </c>
      <c r="D43" s="222"/>
      <c r="E43" s="219"/>
      <c r="F43" s="220"/>
      <c r="G43" s="223">
        <f t="shared" si="4"/>
        <v>0.41276041666666663</v>
      </c>
      <c r="H43" s="223">
        <f t="shared" si="0"/>
        <v>0.4319444444444444</v>
      </c>
      <c r="I43" s="223">
        <f t="shared" si="1"/>
        <v>0.4538690476190476</v>
      </c>
      <c r="J43" s="223">
        <f t="shared" si="2"/>
        <v>0.47916666666666663</v>
      </c>
      <c r="K43" s="223">
        <f t="shared" si="3"/>
        <v>0.5086805555555556</v>
      </c>
      <c r="L43" s="106"/>
      <c r="N43" s="119"/>
      <c r="O43" s="119"/>
    </row>
    <row r="44" spans="1:15" ht="12" customHeight="1" hidden="1">
      <c r="A44" s="239"/>
      <c r="B44" s="217">
        <f t="shared" si="5"/>
        <v>76.5</v>
      </c>
      <c r="C44" s="217">
        <f t="shared" si="6"/>
        <v>110.5</v>
      </c>
      <c r="D44" s="222"/>
      <c r="E44" s="219"/>
      <c r="F44" s="220"/>
      <c r="G44" s="223">
        <f t="shared" si="4"/>
        <v>0.41276041666666663</v>
      </c>
      <c r="H44" s="223">
        <f t="shared" si="0"/>
        <v>0.4319444444444444</v>
      </c>
      <c r="I44" s="223">
        <f t="shared" si="1"/>
        <v>0.4538690476190476</v>
      </c>
      <c r="J44" s="223">
        <f t="shared" si="2"/>
        <v>0.47916666666666663</v>
      </c>
      <c r="K44" s="223">
        <f t="shared" si="3"/>
        <v>0.5086805555555556</v>
      </c>
      <c r="L44" s="106"/>
      <c r="N44" s="119"/>
      <c r="O44" s="119"/>
    </row>
    <row r="45" spans="1:15" ht="12" customHeight="1" hidden="1">
      <c r="A45" s="239"/>
      <c r="B45" s="217">
        <f t="shared" si="5"/>
        <v>76.5</v>
      </c>
      <c r="C45" s="217">
        <f t="shared" si="6"/>
        <v>110.5</v>
      </c>
      <c r="D45" s="222"/>
      <c r="E45" s="219"/>
      <c r="F45" s="220"/>
      <c r="G45" s="223">
        <f t="shared" si="4"/>
        <v>0.41276041666666663</v>
      </c>
      <c r="H45" s="223">
        <f t="shared" si="0"/>
        <v>0.4319444444444444</v>
      </c>
      <c r="I45" s="223">
        <f t="shared" si="1"/>
        <v>0.4538690476190476</v>
      </c>
      <c r="J45" s="223">
        <f t="shared" si="2"/>
        <v>0.47916666666666663</v>
      </c>
      <c r="K45" s="223">
        <f t="shared" si="3"/>
        <v>0.5086805555555556</v>
      </c>
      <c r="L45" s="106"/>
      <c r="N45" s="119"/>
      <c r="O45" s="119"/>
    </row>
    <row r="46" spans="1:15" ht="12" customHeight="1" hidden="1">
      <c r="A46" s="239"/>
      <c r="B46" s="217">
        <f t="shared" si="5"/>
        <v>76.5</v>
      </c>
      <c r="C46" s="217">
        <f t="shared" si="6"/>
        <v>110.5</v>
      </c>
      <c r="D46" s="222"/>
      <c r="E46" s="219"/>
      <c r="F46" s="220"/>
      <c r="G46" s="223">
        <f t="shared" si="4"/>
        <v>0.41276041666666663</v>
      </c>
      <c r="H46" s="223">
        <f t="shared" si="0"/>
        <v>0.4319444444444444</v>
      </c>
      <c r="I46" s="223">
        <f t="shared" si="1"/>
        <v>0.4538690476190476</v>
      </c>
      <c r="J46" s="223">
        <f t="shared" si="2"/>
        <v>0.47916666666666663</v>
      </c>
      <c r="K46" s="223">
        <f t="shared" si="3"/>
        <v>0.5086805555555556</v>
      </c>
      <c r="L46" s="106"/>
      <c r="N46" s="119"/>
      <c r="O46" s="119"/>
    </row>
    <row r="47" spans="1:15" ht="12" customHeight="1" hidden="1">
      <c r="A47" s="239"/>
      <c r="B47" s="217">
        <f t="shared" si="5"/>
        <v>76.5</v>
      </c>
      <c r="C47" s="217">
        <f t="shared" si="6"/>
        <v>110.5</v>
      </c>
      <c r="D47" s="222"/>
      <c r="E47" s="219"/>
      <c r="F47" s="220"/>
      <c r="G47" s="223">
        <f t="shared" si="4"/>
        <v>0.41276041666666663</v>
      </c>
      <c r="H47" s="223">
        <f t="shared" si="0"/>
        <v>0.4319444444444444</v>
      </c>
      <c r="I47" s="223">
        <f t="shared" si="1"/>
        <v>0.4538690476190476</v>
      </c>
      <c r="J47" s="223">
        <f t="shared" si="2"/>
        <v>0.47916666666666663</v>
      </c>
      <c r="K47" s="223">
        <f t="shared" si="3"/>
        <v>0.5086805555555556</v>
      </c>
      <c r="L47" s="106"/>
      <c r="N47" s="119"/>
      <c r="O47" s="119"/>
    </row>
    <row r="48" spans="1:15" ht="12" customHeight="1" hidden="1">
      <c r="A48" s="239"/>
      <c r="B48" s="217">
        <f t="shared" si="5"/>
        <v>76.5</v>
      </c>
      <c r="C48" s="217">
        <f t="shared" si="6"/>
        <v>110.5</v>
      </c>
      <c r="D48" s="222"/>
      <c r="E48" s="219"/>
      <c r="F48" s="220"/>
      <c r="G48" s="223">
        <f t="shared" si="4"/>
        <v>0.41276041666666663</v>
      </c>
      <c r="H48" s="223">
        <f t="shared" si="0"/>
        <v>0.4319444444444444</v>
      </c>
      <c r="I48" s="223">
        <f t="shared" si="1"/>
        <v>0.4538690476190476</v>
      </c>
      <c r="J48" s="223">
        <f t="shared" si="2"/>
        <v>0.47916666666666663</v>
      </c>
      <c r="K48" s="223">
        <f t="shared" si="3"/>
        <v>0.5086805555555556</v>
      </c>
      <c r="L48" s="106"/>
      <c r="N48" s="119"/>
      <c r="O48" s="119"/>
    </row>
    <row r="49" spans="1:15" ht="12" customHeight="1">
      <c r="A49" s="217">
        <v>4</v>
      </c>
      <c r="B49" s="217">
        <f t="shared" si="5"/>
        <v>72.5</v>
      </c>
      <c r="C49" s="217">
        <f t="shared" si="6"/>
        <v>114.5</v>
      </c>
      <c r="D49" s="244" t="s">
        <v>182</v>
      </c>
      <c r="E49" s="219"/>
      <c r="F49" s="220"/>
      <c r="G49" s="223">
        <f t="shared" si="4"/>
        <v>0.4231770833333333</v>
      </c>
      <c r="H49" s="223">
        <f t="shared" si="0"/>
        <v>0.44305555555555554</v>
      </c>
      <c r="I49" s="223">
        <f t="shared" si="1"/>
        <v>0.4657738095238095</v>
      </c>
      <c r="J49" s="223">
        <f t="shared" si="2"/>
        <v>0.49198717948717946</v>
      </c>
      <c r="K49" s="223">
        <f t="shared" si="3"/>
        <v>0.5225694444444444</v>
      </c>
      <c r="L49" s="106"/>
      <c r="N49" s="119"/>
      <c r="O49" s="119"/>
    </row>
    <row r="50" spans="1:13" s="144" customFormat="1" ht="12" customHeight="1">
      <c r="A50" s="263"/>
      <c r="B50" s="263"/>
      <c r="C50" s="263"/>
      <c r="D50" s="283" t="s">
        <v>21</v>
      </c>
      <c r="E50" s="265"/>
      <c r="F50" s="266"/>
      <c r="G50" s="267"/>
      <c r="H50" s="267"/>
      <c r="I50" s="267"/>
      <c r="J50" s="267"/>
      <c r="K50" s="267"/>
      <c r="L50" s="142"/>
      <c r="M50" s="143"/>
    </row>
    <row r="51" spans="1:12" ht="12" customHeight="1">
      <c r="A51" s="239">
        <v>0</v>
      </c>
      <c r="B51" s="217">
        <f>B49</f>
        <v>72.5</v>
      </c>
      <c r="C51" s="217">
        <f>C49</f>
        <v>114.5</v>
      </c>
      <c r="D51" s="244" t="s">
        <v>183</v>
      </c>
      <c r="E51" s="219" t="s">
        <v>164</v>
      </c>
      <c r="F51" s="220"/>
      <c r="G51" s="260">
        <f>$L$6</f>
        <v>0.4895833333333333</v>
      </c>
      <c r="H51" s="260">
        <f>$L$6</f>
        <v>0.4895833333333333</v>
      </c>
      <c r="I51" s="260">
        <f>$L$6</f>
        <v>0.4895833333333333</v>
      </c>
      <c r="J51" s="260">
        <f>$M$6</f>
        <v>0.4895833333333333</v>
      </c>
      <c r="K51" s="260">
        <f>$M$6</f>
        <v>0.4895833333333333</v>
      </c>
      <c r="L51" s="121">
        <f>A51</f>
        <v>0</v>
      </c>
    </row>
    <row r="52" spans="1:12" ht="12" customHeight="1">
      <c r="A52" s="239">
        <v>2.5</v>
      </c>
      <c r="B52" s="217">
        <f>B51-A52</f>
        <v>70</v>
      </c>
      <c r="C52" s="217">
        <f>C51+A52</f>
        <v>117</v>
      </c>
      <c r="D52" s="222" t="s">
        <v>184</v>
      </c>
      <c r="E52" s="219" t="s">
        <v>185</v>
      </c>
      <c r="F52" s="220"/>
      <c r="G52" s="223">
        <f aca="true" t="shared" si="7" ref="G52:G80">SUM($G$51+$O$3*L52)</f>
        <v>0.49609375</v>
      </c>
      <c r="H52" s="223">
        <f aca="true" t="shared" si="8" ref="H52:H80">SUM($G$51+$P$3*L52)</f>
        <v>0.49652777777777773</v>
      </c>
      <c r="I52" s="223">
        <f aca="true" t="shared" si="9" ref="I52:I80">SUM($I$51+$Q$3*L52)</f>
        <v>0.4970238095238095</v>
      </c>
      <c r="J52" s="223">
        <f aca="true" t="shared" si="10" ref="J52:J80">SUM($J$51+$R$3*L52)</f>
        <v>0.49759615384615385</v>
      </c>
      <c r="K52" s="223">
        <f aca="true" t="shared" si="11" ref="K52:K80">SUM($K$51+$S$3*L52)</f>
        <v>0.4982638888888889</v>
      </c>
      <c r="L52" s="121">
        <f>A52+L51</f>
        <v>2.5</v>
      </c>
    </row>
    <row r="53" spans="1:12" ht="12" customHeight="1">
      <c r="A53" s="239">
        <v>2</v>
      </c>
      <c r="B53" s="217">
        <f aca="true" t="shared" si="12" ref="B53:B80">B52-A53</f>
        <v>68</v>
      </c>
      <c r="C53" s="217">
        <f aca="true" t="shared" si="13" ref="C53:C80">C52+A53</f>
        <v>119</v>
      </c>
      <c r="D53" s="243" t="s">
        <v>186</v>
      </c>
      <c r="E53" s="219" t="s">
        <v>185</v>
      </c>
      <c r="F53" s="220"/>
      <c r="G53" s="223">
        <f t="shared" si="7"/>
        <v>0.5013020833333333</v>
      </c>
      <c r="H53" s="223">
        <f t="shared" si="8"/>
        <v>0.5020833333333333</v>
      </c>
      <c r="I53" s="223">
        <f t="shared" si="9"/>
        <v>0.5029761904761905</v>
      </c>
      <c r="J53" s="223">
        <f t="shared" si="10"/>
        <v>0.5040064102564102</v>
      </c>
      <c r="K53" s="223">
        <f t="shared" si="11"/>
        <v>0.5052083333333333</v>
      </c>
      <c r="L53" s="121">
        <f aca="true" t="shared" si="14" ref="L53:L80">A53+L52</f>
        <v>4.5</v>
      </c>
    </row>
    <row r="54" spans="1:12" ht="12" customHeight="1">
      <c r="A54" s="239">
        <v>3.5</v>
      </c>
      <c r="B54" s="217">
        <f t="shared" si="12"/>
        <v>64.5</v>
      </c>
      <c r="C54" s="217">
        <f t="shared" si="13"/>
        <v>122.5</v>
      </c>
      <c r="D54" s="243" t="s">
        <v>187</v>
      </c>
      <c r="E54" s="219" t="s">
        <v>185</v>
      </c>
      <c r="F54" s="220"/>
      <c r="G54" s="223">
        <f t="shared" si="7"/>
        <v>0.5104166666666666</v>
      </c>
      <c r="H54" s="223">
        <f t="shared" si="8"/>
        <v>0.5118055555555555</v>
      </c>
      <c r="I54" s="223">
        <f t="shared" si="9"/>
        <v>0.5133928571428571</v>
      </c>
      <c r="J54" s="223">
        <f t="shared" si="10"/>
        <v>0.5152243589743589</v>
      </c>
      <c r="K54" s="223">
        <f t="shared" si="11"/>
        <v>0.517361111111111</v>
      </c>
      <c r="L54" s="121">
        <f t="shared" si="14"/>
        <v>8</v>
      </c>
    </row>
    <row r="55" spans="1:12" ht="12" customHeight="1">
      <c r="A55" s="239">
        <v>2</v>
      </c>
      <c r="B55" s="217">
        <f t="shared" si="12"/>
        <v>62.5</v>
      </c>
      <c r="C55" s="217">
        <f t="shared" si="13"/>
        <v>124.5</v>
      </c>
      <c r="D55" s="225" t="s">
        <v>188</v>
      </c>
      <c r="E55" s="227" t="s">
        <v>164</v>
      </c>
      <c r="F55" s="220"/>
      <c r="G55" s="223">
        <f t="shared" si="7"/>
        <v>0.515625</v>
      </c>
      <c r="H55" s="223">
        <f t="shared" si="8"/>
        <v>0.517361111111111</v>
      </c>
      <c r="I55" s="223">
        <f t="shared" si="9"/>
        <v>0.519345238095238</v>
      </c>
      <c r="J55" s="223">
        <f t="shared" si="10"/>
        <v>0.5216346153846154</v>
      </c>
      <c r="K55" s="223">
        <f t="shared" si="11"/>
        <v>0.5243055555555556</v>
      </c>
      <c r="L55" s="121">
        <f t="shared" si="14"/>
        <v>10</v>
      </c>
    </row>
    <row r="56" spans="1:12" ht="12" customHeight="1">
      <c r="A56" s="239">
        <v>5.5</v>
      </c>
      <c r="B56" s="217">
        <f t="shared" si="12"/>
        <v>57</v>
      </c>
      <c r="C56" s="217">
        <f t="shared" si="13"/>
        <v>130</v>
      </c>
      <c r="D56" s="243" t="s">
        <v>189</v>
      </c>
      <c r="E56" s="219" t="s">
        <v>190</v>
      </c>
      <c r="F56" s="220"/>
      <c r="G56" s="223">
        <f t="shared" si="7"/>
        <v>0.5299479166666666</v>
      </c>
      <c r="H56" s="223">
        <f t="shared" si="8"/>
        <v>0.5326388888888889</v>
      </c>
      <c r="I56" s="223">
        <f t="shared" si="9"/>
        <v>0.5357142857142857</v>
      </c>
      <c r="J56" s="223">
        <f t="shared" si="10"/>
        <v>0.5392628205128205</v>
      </c>
      <c r="K56" s="223">
        <f t="shared" si="11"/>
        <v>0.5434027777777778</v>
      </c>
      <c r="L56" s="121">
        <f t="shared" si="14"/>
        <v>15.5</v>
      </c>
    </row>
    <row r="57" spans="1:12" ht="12" customHeight="1">
      <c r="A57" s="239">
        <v>4</v>
      </c>
      <c r="B57" s="217">
        <f t="shared" si="12"/>
        <v>53</v>
      </c>
      <c r="C57" s="217">
        <f t="shared" si="13"/>
        <v>134</v>
      </c>
      <c r="D57" s="222" t="s">
        <v>699</v>
      </c>
      <c r="E57" s="219" t="s">
        <v>54</v>
      </c>
      <c r="F57" s="220"/>
      <c r="G57" s="223">
        <f t="shared" si="7"/>
        <v>0.5403645833333333</v>
      </c>
      <c r="H57" s="223">
        <f t="shared" si="8"/>
        <v>0.54375</v>
      </c>
      <c r="I57" s="223">
        <f t="shared" si="9"/>
        <v>0.5476190476190476</v>
      </c>
      <c r="J57" s="223">
        <f t="shared" si="10"/>
        <v>0.5520833333333333</v>
      </c>
      <c r="K57" s="223">
        <f t="shared" si="11"/>
        <v>0.5572916666666666</v>
      </c>
      <c r="L57" s="121">
        <f t="shared" si="14"/>
        <v>19.5</v>
      </c>
    </row>
    <row r="58" spans="1:12" ht="12" customHeight="1">
      <c r="A58" s="239">
        <v>4.5</v>
      </c>
      <c r="B58" s="217">
        <f t="shared" si="12"/>
        <v>48.5</v>
      </c>
      <c r="C58" s="217">
        <f t="shared" si="13"/>
        <v>138.5</v>
      </c>
      <c r="D58" s="243" t="s">
        <v>191</v>
      </c>
      <c r="E58" s="219" t="s">
        <v>164</v>
      </c>
      <c r="F58" s="220">
        <v>138</v>
      </c>
      <c r="G58" s="223">
        <f t="shared" si="7"/>
        <v>0.5520833333333333</v>
      </c>
      <c r="H58" s="223">
        <f t="shared" si="8"/>
        <v>0.5562499999999999</v>
      </c>
      <c r="I58" s="223">
        <f t="shared" si="9"/>
        <v>0.5610119047619048</v>
      </c>
      <c r="J58" s="223">
        <f t="shared" si="10"/>
        <v>0.5665064102564102</v>
      </c>
      <c r="K58" s="223">
        <f t="shared" si="11"/>
        <v>0.5729166666666666</v>
      </c>
      <c r="L58" s="121">
        <f t="shared" si="14"/>
        <v>24</v>
      </c>
    </row>
    <row r="59" spans="1:12" ht="12" customHeight="1">
      <c r="A59" s="239">
        <v>5.5</v>
      </c>
      <c r="B59" s="217">
        <f t="shared" si="12"/>
        <v>43</v>
      </c>
      <c r="C59" s="217">
        <f t="shared" si="13"/>
        <v>144</v>
      </c>
      <c r="D59" s="262" t="s">
        <v>192</v>
      </c>
      <c r="E59" s="219"/>
      <c r="F59" s="220"/>
      <c r="G59" s="223">
        <f t="shared" si="7"/>
        <v>0.56640625</v>
      </c>
      <c r="H59" s="223">
        <f t="shared" si="8"/>
        <v>0.5715277777777777</v>
      </c>
      <c r="I59" s="223">
        <f t="shared" si="9"/>
        <v>0.5773809523809523</v>
      </c>
      <c r="J59" s="223">
        <f t="shared" si="10"/>
        <v>0.5841346153846154</v>
      </c>
      <c r="K59" s="223">
        <f t="shared" si="11"/>
        <v>0.5920138888888888</v>
      </c>
      <c r="L59" s="121">
        <f t="shared" si="14"/>
        <v>29.5</v>
      </c>
    </row>
    <row r="60" spans="1:12" ht="12" customHeight="1">
      <c r="A60" s="239">
        <v>5.5</v>
      </c>
      <c r="B60" s="217">
        <f t="shared" si="12"/>
        <v>37.5</v>
      </c>
      <c r="C60" s="217">
        <f t="shared" si="13"/>
        <v>149.5</v>
      </c>
      <c r="D60" s="243" t="s">
        <v>193</v>
      </c>
      <c r="E60" s="219" t="s">
        <v>71</v>
      </c>
      <c r="F60" s="220"/>
      <c r="G60" s="223">
        <f t="shared" si="7"/>
        <v>0.5807291666666666</v>
      </c>
      <c r="H60" s="223">
        <f t="shared" si="8"/>
        <v>0.5868055555555556</v>
      </c>
      <c r="I60" s="223">
        <f t="shared" si="9"/>
        <v>0.59375</v>
      </c>
      <c r="J60" s="223">
        <f t="shared" si="10"/>
        <v>0.6017628205128205</v>
      </c>
      <c r="K60" s="223">
        <f t="shared" si="11"/>
        <v>0.611111111111111</v>
      </c>
      <c r="L60" s="121">
        <f t="shared" si="14"/>
        <v>35</v>
      </c>
    </row>
    <row r="61" spans="1:12" ht="12" customHeight="1">
      <c r="A61" s="239">
        <v>10</v>
      </c>
      <c r="B61" s="217">
        <f t="shared" si="12"/>
        <v>27.5</v>
      </c>
      <c r="C61" s="217">
        <f t="shared" si="13"/>
        <v>159.5</v>
      </c>
      <c r="D61" s="222" t="s">
        <v>194</v>
      </c>
      <c r="E61" s="219" t="s">
        <v>71</v>
      </c>
      <c r="F61" s="220"/>
      <c r="G61" s="223">
        <f t="shared" si="7"/>
        <v>0.6067708333333333</v>
      </c>
      <c r="H61" s="223">
        <f t="shared" si="8"/>
        <v>0.6145833333333333</v>
      </c>
      <c r="I61" s="223">
        <f t="shared" si="9"/>
        <v>0.6235119047619048</v>
      </c>
      <c r="J61" s="223">
        <f t="shared" si="10"/>
        <v>0.6338141025641025</v>
      </c>
      <c r="K61" s="223">
        <f t="shared" si="11"/>
        <v>0.6458333333333333</v>
      </c>
      <c r="L61" s="121">
        <f t="shared" si="14"/>
        <v>45</v>
      </c>
    </row>
    <row r="62" spans="1:12" ht="12" customHeight="1">
      <c r="A62" s="239">
        <v>6</v>
      </c>
      <c r="B62" s="217">
        <f t="shared" si="12"/>
        <v>21.5</v>
      </c>
      <c r="C62" s="217">
        <f t="shared" si="13"/>
        <v>165.5</v>
      </c>
      <c r="D62" s="222" t="s">
        <v>195</v>
      </c>
      <c r="E62" s="219" t="s">
        <v>71</v>
      </c>
      <c r="F62" s="220"/>
      <c r="G62" s="223">
        <f t="shared" si="7"/>
        <v>0.6223958333333333</v>
      </c>
      <c r="H62" s="223">
        <f t="shared" si="8"/>
        <v>0.63125</v>
      </c>
      <c r="I62" s="223">
        <f t="shared" si="9"/>
        <v>0.6413690476190476</v>
      </c>
      <c r="J62" s="223">
        <f t="shared" si="10"/>
        <v>0.6530448717948718</v>
      </c>
      <c r="K62" s="223">
        <f t="shared" si="11"/>
        <v>0.6666666666666666</v>
      </c>
      <c r="L62" s="121">
        <f t="shared" si="14"/>
        <v>51</v>
      </c>
    </row>
    <row r="63" spans="1:12" ht="12" customHeight="1">
      <c r="A63" s="239">
        <v>5</v>
      </c>
      <c r="B63" s="217">
        <f t="shared" si="12"/>
        <v>16.5</v>
      </c>
      <c r="C63" s="217">
        <f t="shared" si="13"/>
        <v>170.5</v>
      </c>
      <c r="D63" s="243" t="s">
        <v>196</v>
      </c>
      <c r="E63" s="219" t="s">
        <v>71</v>
      </c>
      <c r="F63" s="220"/>
      <c r="G63" s="223">
        <f t="shared" si="7"/>
        <v>0.6354166666666666</v>
      </c>
      <c r="H63" s="223">
        <f t="shared" si="8"/>
        <v>0.6451388888888888</v>
      </c>
      <c r="I63" s="223">
        <f t="shared" si="9"/>
        <v>0.65625</v>
      </c>
      <c r="J63" s="223">
        <f t="shared" si="10"/>
        <v>0.6690705128205128</v>
      </c>
      <c r="K63" s="223">
        <f t="shared" si="11"/>
        <v>0.6840277777777777</v>
      </c>
      <c r="L63" s="121">
        <f t="shared" si="14"/>
        <v>56</v>
      </c>
    </row>
    <row r="64" spans="1:12" ht="12" customHeight="1">
      <c r="A64" s="239">
        <v>3</v>
      </c>
      <c r="B64" s="217">
        <f t="shared" si="12"/>
        <v>13.5</v>
      </c>
      <c r="C64" s="217">
        <f t="shared" si="13"/>
        <v>173.5</v>
      </c>
      <c r="D64" s="222" t="s">
        <v>197</v>
      </c>
      <c r="E64" s="219" t="s">
        <v>71</v>
      </c>
      <c r="F64" s="220"/>
      <c r="G64" s="223">
        <f t="shared" si="7"/>
        <v>0.6432291666666666</v>
      </c>
      <c r="H64" s="223">
        <f t="shared" si="8"/>
        <v>0.6534722222222222</v>
      </c>
      <c r="I64" s="223">
        <f t="shared" si="9"/>
        <v>0.6651785714285714</v>
      </c>
      <c r="J64" s="223">
        <f t="shared" si="10"/>
        <v>0.6786858974358974</v>
      </c>
      <c r="K64" s="223">
        <f t="shared" si="11"/>
        <v>0.6944444444444444</v>
      </c>
      <c r="L64" s="121">
        <f t="shared" si="14"/>
        <v>59</v>
      </c>
    </row>
    <row r="65" spans="1:12" ht="12" customHeight="1">
      <c r="A65" s="239">
        <v>4</v>
      </c>
      <c r="B65" s="217">
        <f t="shared" si="12"/>
        <v>9.5</v>
      </c>
      <c r="C65" s="217">
        <f t="shared" si="13"/>
        <v>177.5</v>
      </c>
      <c r="D65" s="222" t="s">
        <v>708</v>
      </c>
      <c r="E65" s="219" t="s">
        <v>71</v>
      </c>
      <c r="F65" s="220"/>
      <c r="G65" s="223">
        <f t="shared" si="7"/>
        <v>0.6536458333333333</v>
      </c>
      <c r="H65" s="223">
        <f t="shared" si="8"/>
        <v>0.6645833333333333</v>
      </c>
      <c r="I65" s="223">
        <f t="shared" si="9"/>
        <v>0.6770833333333333</v>
      </c>
      <c r="J65" s="223">
        <f t="shared" si="10"/>
        <v>0.6915064102564102</v>
      </c>
      <c r="K65" s="223">
        <f t="shared" si="11"/>
        <v>0.7083333333333333</v>
      </c>
      <c r="L65" s="121">
        <f t="shared" si="14"/>
        <v>63</v>
      </c>
    </row>
    <row r="66" spans="1:12" ht="12" customHeight="1">
      <c r="A66" s="239">
        <v>5.5</v>
      </c>
      <c r="B66" s="217">
        <f t="shared" si="12"/>
        <v>4</v>
      </c>
      <c r="C66" s="217">
        <f t="shared" si="13"/>
        <v>183</v>
      </c>
      <c r="D66" s="222" t="s">
        <v>866</v>
      </c>
      <c r="E66" s="219" t="s">
        <v>867</v>
      </c>
      <c r="F66" s="220"/>
      <c r="G66" s="223">
        <f t="shared" si="7"/>
        <v>0.66796875</v>
      </c>
      <c r="H66" s="223">
        <f t="shared" si="8"/>
        <v>0.679861111111111</v>
      </c>
      <c r="I66" s="223">
        <f t="shared" si="9"/>
        <v>0.6934523809523809</v>
      </c>
      <c r="J66" s="223">
        <f t="shared" si="10"/>
        <v>0.7091346153846154</v>
      </c>
      <c r="K66" s="223">
        <f t="shared" si="11"/>
        <v>0.7274305555555556</v>
      </c>
      <c r="L66" s="121">
        <f t="shared" si="14"/>
        <v>68.5</v>
      </c>
    </row>
    <row r="67" spans="1:12" ht="12" customHeight="1">
      <c r="A67" s="239">
        <v>2</v>
      </c>
      <c r="B67" s="217">
        <f t="shared" si="12"/>
        <v>2</v>
      </c>
      <c r="C67" s="217">
        <f t="shared" si="13"/>
        <v>185</v>
      </c>
      <c r="D67" s="243" t="s">
        <v>198</v>
      </c>
      <c r="E67" s="227" t="s">
        <v>199</v>
      </c>
      <c r="F67" s="220"/>
      <c r="G67" s="223">
        <f t="shared" si="7"/>
        <v>0.6731770833333333</v>
      </c>
      <c r="H67" s="223">
        <f t="shared" si="8"/>
        <v>0.6854166666666666</v>
      </c>
      <c r="I67" s="223">
        <f t="shared" si="9"/>
        <v>0.6994047619047619</v>
      </c>
      <c r="J67" s="223">
        <f t="shared" si="10"/>
        <v>0.7155448717948718</v>
      </c>
      <c r="K67" s="223">
        <f t="shared" si="11"/>
        <v>0.734375</v>
      </c>
      <c r="L67" s="121">
        <f t="shared" si="14"/>
        <v>70.5</v>
      </c>
    </row>
    <row r="68" spans="1:12" ht="12" customHeight="1" hidden="1">
      <c r="A68" s="239"/>
      <c r="B68" s="217">
        <f t="shared" si="12"/>
        <v>2</v>
      </c>
      <c r="C68" s="217">
        <f t="shared" si="13"/>
        <v>185</v>
      </c>
      <c r="D68" s="222"/>
      <c r="E68" s="219"/>
      <c r="F68" s="220"/>
      <c r="G68" s="223">
        <f t="shared" si="7"/>
        <v>0.6731770833333333</v>
      </c>
      <c r="H68" s="223">
        <f t="shared" si="8"/>
        <v>0.6854166666666666</v>
      </c>
      <c r="I68" s="223">
        <f t="shared" si="9"/>
        <v>0.6994047619047619</v>
      </c>
      <c r="J68" s="223">
        <f t="shared" si="10"/>
        <v>0.7155448717948718</v>
      </c>
      <c r="K68" s="223">
        <f t="shared" si="11"/>
        <v>0.734375</v>
      </c>
      <c r="L68" s="121">
        <f t="shared" si="14"/>
        <v>70.5</v>
      </c>
    </row>
    <row r="69" spans="1:12" ht="12" customHeight="1" hidden="1">
      <c r="A69" s="239"/>
      <c r="B69" s="217">
        <f t="shared" si="12"/>
        <v>2</v>
      </c>
      <c r="C69" s="217">
        <f t="shared" si="13"/>
        <v>185</v>
      </c>
      <c r="D69" s="222"/>
      <c r="E69" s="219"/>
      <c r="F69" s="220"/>
      <c r="G69" s="223">
        <f t="shared" si="7"/>
        <v>0.6731770833333333</v>
      </c>
      <c r="H69" s="223">
        <f t="shared" si="8"/>
        <v>0.6854166666666666</v>
      </c>
      <c r="I69" s="223">
        <f t="shared" si="9"/>
        <v>0.6994047619047619</v>
      </c>
      <c r="J69" s="223">
        <f t="shared" si="10"/>
        <v>0.7155448717948718</v>
      </c>
      <c r="K69" s="223">
        <f t="shared" si="11"/>
        <v>0.734375</v>
      </c>
      <c r="L69" s="121">
        <f t="shared" si="14"/>
        <v>70.5</v>
      </c>
    </row>
    <row r="70" spans="1:13" ht="12" customHeight="1" hidden="1">
      <c r="A70" s="239"/>
      <c r="B70" s="217">
        <f t="shared" si="12"/>
        <v>2</v>
      </c>
      <c r="C70" s="217">
        <f t="shared" si="13"/>
        <v>185</v>
      </c>
      <c r="D70" s="222"/>
      <c r="E70" s="219"/>
      <c r="F70" s="220"/>
      <c r="G70" s="223">
        <f t="shared" si="7"/>
        <v>0.6731770833333333</v>
      </c>
      <c r="H70" s="223">
        <f t="shared" si="8"/>
        <v>0.6854166666666666</v>
      </c>
      <c r="I70" s="223">
        <f t="shared" si="9"/>
        <v>0.6994047619047619</v>
      </c>
      <c r="J70" s="223">
        <f t="shared" si="10"/>
        <v>0.7155448717948718</v>
      </c>
      <c r="K70" s="223">
        <f t="shared" si="11"/>
        <v>0.734375</v>
      </c>
      <c r="L70" s="121">
        <f t="shared" si="14"/>
        <v>70.5</v>
      </c>
      <c r="M70" s="112"/>
    </row>
    <row r="71" spans="1:13" ht="12" customHeight="1" hidden="1">
      <c r="A71" s="239"/>
      <c r="B71" s="217">
        <f t="shared" si="12"/>
        <v>2</v>
      </c>
      <c r="C71" s="217">
        <f t="shared" si="13"/>
        <v>185</v>
      </c>
      <c r="D71" s="222"/>
      <c r="E71" s="219"/>
      <c r="F71" s="220"/>
      <c r="G71" s="223">
        <f t="shared" si="7"/>
        <v>0.6731770833333333</v>
      </c>
      <c r="H71" s="223">
        <f t="shared" si="8"/>
        <v>0.6854166666666666</v>
      </c>
      <c r="I71" s="223">
        <f t="shared" si="9"/>
        <v>0.6994047619047619</v>
      </c>
      <c r="J71" s="223">
        <f t="shared" si="10"/>
        <v>0.7155448717948718</v>
      </c>
      <c r="K71" s="223">
        <f t="shared" si="11"/>
        <v>0.734375</v>
      </c>
      <c r="L71" s="121">
        <f t="shared" si="14"/>
        <v>70.5</v>
      </c>
      <c r="M71" s="112"/>
    </row>
    <row r="72" spans="1:13" ht="12" customHeight="1" hidden="1">
      <c r="A72" s="239"/>
      <c r="B72" s="217">
        <f t="shared" si="12"/>
        <v>2</v>
      </c>
      <c r="C72" s="217">
        <f t="shared" si="13"/>
        <v>185</v>
      </c>
      <c r="D72" s="222"/>
      <c r="E72" s="219"/>
      <c r="F72" s="220"/>
      <c r="G72" s="223">
        <f t="shared" si="7"/>
        <v>0.6731770833333333</v>
      </c>
      <c r="H72" s="223">
        <f t="shared" si="8"/>
        <v>0.6854166666666666</v>
      </c>
      <c r="I72" s="223">
        <f t="shared" si="9"/>
        <v>0.6994047619047619</v>
      </c>
      <c r="J72" s="223">
        <f t="shared" si="10"/>
        <v>0.7155448717948718</v>
      </c>
      <c r="K72" s="223">
        <f t="shared" si="11"/>
        <v>0.734375</v>
      </c>
      <c r="L72" s="121">
        <f t="shared" si="14"/>
        <v>70.5</v>
      </c>
      <c r="M72" s="112" t="s">
        <v>48</v>
      </c>
    </row>
    <row r="73" spans="1:12" ht="12" customHeight="1" hidden="1">
      <c r="A73" s="239"/>
      <c r="B73" s="217">
        <f t="shared" si="12"/>
        <v>2</v>
      </c>
      <c r="C73" s="217">
        <f t="shared" si="13"/>
        <v>185</v>
      </c>
      <c r="D73" s="222"/>
      <c r="E73" s="219"/>
      <c r="F73" s="220"/>
      <c r="G73" s="223">
        <f t="shared" si="7"/>
        <v>0.6731770833333333</v>
      </c>
      <c r="H73" s="223">
        <f t="shared" si="8"/>
        <v>0.6854166666666666</v>
      </c>
      <c r="I73" s="223">
        <f t="shared" si="9"/>
        <v>0.6994047619047619</v>
      </c>
      <c r="J73" s="223">
        <f t="shared" si="10"/>
        <v>0.7155448717948718</v>
      </c>
      <c r="K73" s="223">
        <f t="shared" si="11"/>
        <v>0.734375</v>
      </c>
      <c r="L73" s="121">
        <f t="shared" si="14"/>
        <v>70.5</v>
      </c>
    </row>
    <row r="74" spans="1:12" ht="12" customHeight="1" hidden="1">
      <c r="A74" s="239"/>
      <c r="B74" s="217">
        <f t="shared" si="12"/>
        <v>2</v>
      </c>
      <c r="C74" s="217">
        <f t="shared" si="13"/>
        <v>185</v>
      </c>
      <c r="D74" s="222"/>
      <c r="E74" s="219"/>
      <c r="F74" s="220"/>
      <c r="G74" s="223">
        <f t="shared" si="7"/>
        <v>0.6731770833333333</v>
      </c>
      <c r="H74" s="223">
        <f t="shared" si="8"/>
        <v>0.6854166666666666</v>
      </c>
      <c r="I74" s="223">
        <f t="shared" si="9"/>
        <v>0.6994047619047619</v>
      </c>
      <c r="J74" s="223">
        <f t="shared" si="10"/>
        <v>0.7155448717948718</v>
      </c>
      <c r="K74" s="223">
        <f t="shared" si="11"/>
        <v>0.734375</v>
      </c>
      <c r="L74" s="121">
        <f t="shared" si="14"/>
        <v>70.5</v>
      </c>
    </row>
    <row r="75" spans="1:12" ht="12" customHeight="1" hidden="1">
      <c r="A75" s="239"/>
      <c r="B75" s="217">
        <f t="shared" si="12"/>
        <v>2</v>
      </c>
      <c r="C75" s="217">
        <f t="shared" si="13"/>
        <v>185</v>
      </c>
      <c r="D75" s="222"/>
      <c r="E75" s="219"/>
      <c r="F75" s="220"/>
      <c r="G75" s="223">
        <f t="shared" si="7"/>
        <v>0.6731770833333333</v>
      </c>
      <c r="H75" s="223">
        <f t="shared" si="8"/>
        <v>0.6854166666666666</v>
      </c>
      <c r="I75" s="223">
        <f t="shared" si="9"/>
        <v>0.6994047619047619</v>
      </c>
      <c r="J75" s="223">
        <f t="shared" si="10"/>
        <v>0.7155448717948718</v>
      </c>
      <c r="K75" s="223">
        <f t="shared" si="11"/>
        <v>0.734375</v>
      </c>
      <c r="L75" s="121">
        <f t="shared" si="14"/>
        <v>70.5</v>
      </c>
    </row>
    <row r="76" spans="1:12" ht="12" customHeight="1" hidden="1">
      <c r="A76" s="239"/>
      <c r="B76" s="217">
        <f t="shared" si="12"/>
        <v>2</v>
      </c>
      <c r="C76" s="217">
        <f t="shared" si="13"/>
        <v>185</v>
      </c>
      <c r="D76" s="222"/>
      <c r="E76" s="219"/>
      <c r="F76" s="220"/>
      <c r="G76" s="223">
        <f t="shared" si="7"/>
        <v>0.6731770833333333</v>
      </c>
      <c r="H76" s="223">
        <f t="shared" si="8"/>
        <v>0.6854166666666666</v>
      </c>
      <c r="I76" s="223">
        <f t="shared" si="9"/>
        <v>0.6994047619047619</v>
      </c>
      <c r="J76" s="223">
        <f t="shared" si="10"/>
        <v>0.7155448717948718</v>
      </c>
      <c r="K76" s="223">
        <f t="shared" si="11"/>
        <v>0.734375</v>
      </c>
      <c r="L76" s="121">
        <f t="shared" si="14"/>
        <v>70.5</v>
      </c>
    </row>
    <row r="77" spans="1:12" ht="12" customHeight="1" hidden="1">
      <c r="A77" s="239"/>
      <c r="B77" s="217">
        <f t="shared" si="12"/>
        <v>2</v>
      </c>
      <c r="C77" s="217">
        <f t="shared" si="13"/>
        <v>185</v>
      </c>
      <c r="D77" s="222"/>
      <c r="E77" s="219"/>
      <c r="F77" s="220"/>
      <c r="G77" s="223">
        <f t="shared" si="7"/>
        <v>0.6731770833333333</v>
      </c>
      <c r="H77" s="223">
        <f t="shared" si="8"/>
        <v>0.6854166666666666</v>
      </c>
      <c r="I77" s="223">
        <f t="shared" si="9"/>
        <v>0.6994047619047619</v>
      </c>
      <c r="J77" s="223">
        <f t="shared" si="10"/>
        <v>0.7155448717948718</v>
      </c>
      <c r="K77" s="223">
        <f t="shared" si="11"/>
        <v>0.734375</v>
      </c>
      <c r="L77" s="121">
        <f t="shared" si="14"/>
        <v>70.5</v>
      </c>
    </row>
    <row r="78" spans="1:12" ht="12" customHeight="1" hidden="1">
      <c r="A78" s="239"/>
      <c r="B78" s="217">
        <f t="shared" si="12"/>
        <v>2</v>
      </c>
      <c r="C78" s="217">
        <f t="shared" si="13"/>
        <v>185</v>
      </c>
      <c r="D78" s="222"/>
      <c r="E78" s="219"/>
      <c r="F78" s="220"/>
      <c r="G78" s="223">
        <f t="shared" si="7"/>
        <v>0.6731770833333333</v>
      </c>
      <c r="H78" s="223">
        <f t="shared" si="8"/>
        <v>0.6854166666666666</v>
      </c>
      <c r="I78" s="223">
        <f t="shared" si="9"/>
        <v>0.6994047619047619</v>
      </c>
      <c r="J78" s="223">
        <f t="shared" si="10"/>
        <v>0.7155448717948718</v>
      </c>
      <c r="K78" s="223">
        <f t="shared" si="11"/>
        <v>0.734375</v>
      </c>
      <c r="L78" s="121">
        <f t="shared" si="14"/>
        <v>70.5</v>
      </c>
    </row>
    <row r="79" spans="1:12" ht="12" customHeight="1" hidden="1">
      <c r="A79" s="239"/>
      <c r="B79" s="217">
        <f t="shared" si="12"/>
        <v>2</v>
      </c>
      <c r="C79" s="217">
        <f t="shared" si="13"/>
        <v>185</v>
      </c>
      <c r="D79" s="222"/>
      <c r="E79" s="219"/>
      <c r="F79" s="220"/>
      <c r="G79" s="223">
        <f t="shared" si="7"/>
        <v>0.6731770833333333</v>
      </c>
      <c r="H79" s="223">
        <f t="shared" si="8"/>
        <v>0.6854166666666666</v>
      </c>
      <c r="I79" s="223">
        <f t="shared" si="9"/>
        <v>0.6994047619047619</v>
      </c>
      <c r="J79" s="223">
        <f t="shared" si="10"/>
        <v>0.7155448717948718</v>
      </c>
      <c r="K79" s="223">
        <f t="shared" si="11"/>
        <v>0.734375</v>
      </c>
      <c r="L79" s="121">
        <f t="shared" si="14"/>
        <v>70.5</v>
      </c>
    </row>
    <row r="80" spans="1:12" ht="12" customHeight="1">
      <c r="A80" s="239">
        <v>2</v>
      </c>
      <c r="B80" s="217">
        <f t="shared" si="12"/>
        <v>0</v>
      </c>
      <c r="C80" s="217">
        <f t="shared" si="13"/>
        <v>187</v>
      </c>
      <c r="D80" s="244" t="s">
        <v>200</v>
      </c>
      <c r="E80" s="219"/>
      <c r="F80" s="220"/>
      <c r="G80" s="223">
        <f t="shared" si="7"/>
        <v>0.6783854166666666</v>
      </c>
      <c r="H80" s="223">
        <f t="shared" si="8"/>
        <v>0.6909722222222222</v>
      </c>
      <c r="I80" s="223">
        <f t="shared" si="9"/>
        <v>0.7053571428571428</v>
      </c>
      <c r="J80" s="223">
        <f t="shared" si="10"/>
        <v>0.7219551282051282</v>
      </c>
      <c r="K80" s="223">
        <f t="shared" si="11"/>
        <v>0.7413194444444444</v>
      </c>
      <c r="L80" s="121">
        <f t="shared" si="14"/>
        <v>72.5</v>
      </c>
    </row>
    <row r="81" ht="12.75" customHeight="1">
      <c r="E81" s="95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/>
  <mergeCells count="7">
    <mergeCell ref="A4:K4"/>
    <mergeCell ref="G6:J6"/>
    <mergeCell ref="L1:M1"/>
    <mergeCell ref="A1:K1"/>
    <mergeCell ref="A2:K2"/>
    <mergeCell ref="A3:K3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75" r:id="rId2"/>
  <headerFooter alignWithMargins="0">
    <oddFooter>&amp;L&amp;F   &amp;D  &amp;T&amp;R&amp;8Les communes  en lettres majuscules sont des
 chefs-lieuxde cantons,  de sous-préfectures ou préfectures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7">
      <selection activeCell="I89" sqref="I89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1" customWidth="1"/>
    <col min="12" max="14" width="8.851562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 t="s">
        <v>1</v>
      </c>
      <c r="M1" s="30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05" t="s">
        <v>122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5"/>
      <c r="M2" s="10"/>
      <c r="N2" s="35"/>
      <c r="O2" s="35"/>
      <c r="P2" s="5"/>
      <c r="Q2" s="5"/>
      <c r="R2" s="5"/>
      <c r="S2" s="12"/>
    </row>
    <row r="3" spans="1:19" ht="12.75" customHeight="1">
      <c r="A3" s="305" t="s">
        <v>201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168" t="s">
        <v>2</v>
      </c>
      <c r="M3" s="10">
        <v>1</v>
      </c>
      <c r="N3" s="35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04" t="s">
        <v>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5"/>
    </row>
    <row r="5" spans="1:14" ht="12.75" customHeight="1" thickBot="1">
      <c r="A5" s="17"/>
      <c r="B5" s="10"/>
      <c r="C5" s="170" t="s">
        <v>202</v>
      </c>
      <c r="D5" s="306" t="s">
        <v>203</v>
      </c>
      <c r="E5" s="306"/>
      <c r="F5" s="306"/>
      <c r="G5" s="306"/>
      <c r="H5" s="17">
        <v>194</v>
      </c>
      <c r="I5" s="10" t="s">
        <v>5</v>
      </c>
      <c r="J5" s="10"/>
      <c r="K5" s="42"/>
      <c r="L5" s="18">
        <v>0.10416666666666667</v>
      </c>
      <c r="M5" s="18">
        <v>0.10416666666666667</v>
      </c>
      <c r="N5" s="3" t="s">
        <v>6</v>
      </c>
    </row>
    <row r="6" spans="1:14" ht="12.75" customHeight="1" thickBot="1">
      <c r="A6" s="19"/>
      <c r="B6" s="20" t="s">
        <v>5</v>
      </c>
      <c r="C6" s="43"/>
      <c r="D6" s="21" t="s">
        <v>7</v>
      </c>
      <c r="E6" s="22" t="s">
        <v>8</v>
      </c>
      <c r="F6" s="22" t="s">
        <v>9</v>
      </c>
      <c r="G6" s="303" t="s">
        <v>10</v>
      </c>
      <c r="H6" s="303"/>
      <c r="I6" s="303"/>
      <c r="J6" s="303"/>
      <c r="K6" s="303"/>
      <c r="L6" s="18">
        <v>0.4895833333333333</v>
      </c>
      <c r="M6" s="18">
        <v>0.4895833333333333</v>
      </c>
      <c r="N6" s="16" t="s">
        <v>11</v>
      </c>
    </row>
    <row r="7" spans="1:13" ht="12.75" customHeight="1" thickBot="1">
      <c r="A7" s="24" t="s">
        <v>12</v>
      </c>
      <c r="B7" s="25" t="s">
        <v>13</v>
      </c>
      <c r="C7" s="25" t="s">
        <v>14</v>
      </c>
      <c r="D7" s="26"/>
      <c r="E7" s="28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</row>
    <row r="8" spans="1:13" ht="12" customHeight="1">
      <c r="A8" s="183"/>
      <c r="B8" s="21"/>
      <c r="C8" s="57"/>
      <c r="D8" s="198" t="s">
        <v>192</v>
      </c>
      <c r="E8" s="207"/>
      <c r="F8" s="205"/>
      <c r="G8" s="21"/>
      <c r="H8" s="58"/>
      <c r="I8" s="58"/>
      <c r="J8" s="58"/>
      <c r="K8" s="191"/>
      <c r="L8" s="29"/>
      <c r="M8" s="4"/>
    </row>
    <row r="9" spans="1:15" ht="12" customHeight="1">
      <c r="A9" s="238"/>
      <c r="B9" s="268">
        <f>H5</f>
        <v>194</v>
      </c>
      <c r="C9" s="268">
        <v>0</v>
      </c>
      <c r="D9" s="244" t="s">
        <v>200</v>
      </c>
      <c r="E9" s="250"/>
      <c r="F9" s="256"/>
      <c r="G9" s="270">
        <f>$L$5</f>
        <v>0.10416666666666667</v>
      </c>
      <c r="H9" s="270">
        <f>$L$5</f>
        <v>0.10416666666666667</v>
      </c>
      <c r="I9" s="270">
        <f>$L$5</f>
        <v>0.10416666666666667</v>
      </c>
      <c r="J9" s="270">
        <f>$M$5</f>
        <v>0.10416666666666667</v>
      </c>
      <c r="K9" s="270">
        <f>$M$5</f>
        <v>0.10416666666666667</v>
      </c>
      <c r="L9" s="159"/>
      <c r="M9" s="160"/>
      <c r="N9" s="160"/>
      <c r="O9" s="160"/>
    </row>
    <row r="10" spans="1:15" ht="12" customHeight="1">
      <c r="A10" s="238">
        <v>0</v>
      </c>
      <c r="B10" s="268">
        <f>B9-A10</f>
        <v>194</v>
      </c>
      <c r="C10" s="268">
        <f>C9+A10</f>
        <v>0</v>
      </c>
      <c r="D10" s="249" t="s">
        <v>710</v>
      </c>
      <c r="E10" s="250"/>
      <c r="F10" s="256"/>
      <c r="G10" s="272">
        <f>SUM($G$9+$O$3*C10)</f>
        <v>0.10416666666666667</v>
      </c>
      <c r="H10" s="272">
        <f>SUM($H$9+$P$3*C10)</f>
        <v>0.10416666666666667</v>
      </c>
      <c r="I10" s="272">
        <f>SUM($I$9+$Q$3*C10)</f>
        <v>0.10416666666666667</v>
      </c>
      <c r="J10" s="272">
        <f>SUM($J$9+$R$3*C10)</f>
        <v>0.10416666666666667</v>
      </c>
      <c r="K10" s="272">
        <f>SUM($K$9+$S$3*C10)</f>
        <v>0.10416666666666667</v>
      </c>
      <c r="N10" s="4"/>
      <c r="O10" s="4"/>
    </row>
    <row r="11" spans="1:15" ht="12" customHeight="1">
      <c r="A11" s="238">
        <v>0</v>
      </c>
      <c r="B11" s="268">
        <f aca="true" t="shared" si="0" ref="B11:B49">B10-A11</f>
        <v>194</v>
      </c>
      <c r="C11" s="268">
        <f aca="true" t="shared" si="1" ref="C11:C49">C10+A11</f>
        <v>0</v>
      </c>
      <c r="D11" s="297" t="s">
        <v>841</v>
      </c>
      <c r="E11" s="248"/>
      <c r="F11" s="256"/>
      <c r="G11" s="272">
        <f aca="true" t="shared" si="2" ref="G11:G49">SUM($G$9+$O$3*C11)</f>
        <v>0.10416666666666667</v>
      </c>
      <c r="H11" s="272">
        <f aca="true" t="shared" si="3" ref="H11:H49">SUM($H$9+$P$3*C11)</f>
        <v>0.10416666666666667</v>
      </c>
      <c r="I11" s="272">
        <f aca="true" t="shared" si="4" ref="I11:I49">SUM($I$9+$Q$3*C11)</f>
        <v>0.10416666666666667</v>
      </c>
      <c r="J11" s="272">
        <f aca="true" t="shared" si="5" ref="J11:J49">SUM($J$9+$R$3*C11)</f>
        <v>0.10416666666666667</v>
      </c>
      <c r="K11" s="272">
        <f aca="true" t="shared" si="6" ref="K11:K49">SUM($K$9+$S$3*C11)</f>
        <v>0.10416666666666667</v>
      </c>
      <c r="N11" s="4"/>
      <c r="O11" s="4"/>
    </row>
    <row r="12" spans="1:15" ht="12" customHeight="1">
      <c r="A12" s="288">
        <v>0</v>
      </c>
      <c r="B12" s="268">
        <f>B11-A12</f>
        <v>194</v>
      </c>
      <c r="C12" s="268">
        <f>C11+A12</f>
        <v>0</v>
      </c>
      <c r="D12" s="244" t="s">
        <v>204</v>
      </c>
      <c r="E12" s="250" t="s">
        <v>75</v>
      </c>
      <c r="F12" s="284"/>
      <c r="G12" s="272">
        <f>SUM($G$9+$O$3*C12)</f>
        <v>0.10416666666666667</v>
      </c>
      <c r="H12" s="272">
        <f>SUM($H$9+$P$3*C12)</f>
        <v>0.10416666666666667</v>
      </c>
      <c r="I12" s="272">
        <f>SUM($I$9+$Q$3*C12)</f>
        <v>0.10416666666666667</v>
      </c>
      <c r="J12" s="272">
        <f>SUM($J$9+$R$3*C12)</f>
        <v>0.10416666666666667</v>
      </c>
      <c r="K12" s="272">
        <f>SUM($K$9+$S$3*C12)</f>
        <v>0.10416666666666667</v>
      </c>
      <c r="N12" s="4"/>
      <c r="O12" s="4"/>
    </row>
    <row r="13" spans="1:15" ht="12" customHeight="1">
      <c r="A13" s="288">
        <v>6</v>
      </c>
      <c r="B13" s="268">
        <f>B12-A13</f>
        <v>188</v>
      </c>
      <c r="C13" s="268">
        <f>C12+A13</f>
        <v>6</v>
      </c>
      <c r="D13" s="228" t="s">
        <v>205</v>
      </c>
      <c r="E13" s="251" t="s">
        <v>206</v>
      </c>
      <c r="F13" s="284">
        <v>302</v>
      </c>
      <c r="G13" s="272">
        <f>SUM($G$9+$O$3*C13)</f>
        <v>0.11979166666666667</v>
      </c>
      <c r="H13" s="272">
        <f>SUM($H$9+$P$3*C13)</f>
        <v>0.12083333333333333</v>
      </c>
      <c r="I13" s="272">
        <f>SUM($I$9+$Q$3*C13)</f>
        <v>0.12202380952380953</v>
      </c>
      <c r="J13" s="272">
        <f>SUM($J$9+$R$3*C13)</f>
        <v>0.1233974358974359</v>
      </c>
      <c r="K13" s="272">
        <f>SUM($K$9+$S$3*C13)</f>
        <v>0.125</v>
      </c>
      <c r="N13" s="4"/>
      <c r="O13" s="4"/>
    </row>
    <row r="14" spans="1:15" ht="12" customHeight="1">
      <c r="A14" s="288">
        <v>1.5</v>
      </c>
      <c r="B14" s="268">
        <f t="shared" si="0"/>
        <v>186.5</v>
      </c>
      <c r="C14" s="268">
        <f t="shared" si="1"/>
        <v>7.5</v>
      </c>
      <c r="D14" s="262" t="s">
        <v>711</v>
      </c>
      <c r="E14" s="251" t="s">
        <v>206</v>
      </c>
      <c r="F14" s="284"/>
      <c r="G14" s="272">
        <f t="shared" si="2"/>
        <v>0.12369791666666667</v>
      </c>
      <c r="H14" s="272">
        <f t="shared" si="3"/>
        <v>0.125</v>
      </c>
      <c r="I14" s="272">
        <f t="shared" si="4"/>
        <v>0.12648809523809523</v>
      </c>
      <c r="J14" s="272">
        <f t="shared" si="5"/>
        <v>0.1282051282051282</v>
      </c>
      <c r="K14" s="272">
        <f t="shared" si="6"/>
        <v>0.13020833333333334</v>
      </c>
      <c r="N14" s="4"/>
      <c r="O14" s="4"/>
    </row>
    <row r="15" spans="1:15" ht="12" customHeight="1">
      <c r="A15" s="288">
        <v>3.5</v>
      </c>
      <c r="B15" s="268">
        <f t="shared" si="0"/>
        <v>183</v>
      </c>
      <c r="C15" s="268">
        <f t="shared" si="1"/>
        <v>11</v>
      </c>
      <c r="D15" s="296" t="s">
        <v>207</v>
      </c>
      <c r="E15" s="251" t="s">
        <v>206</v>
      </c>
      <c r="F15" s="284">
        <v>256</v>
      </c>
      <c r="G15" s="272">
        <f t="shared" si="2"/>
        <v>0.1328125</v>
      </c>
      <c r="H15" s="272">
        <f t="shared" si="3"/>
        <v>0.13472222222222222</v>
      </c>
      <c r="I15" s="272">
        <f t="shared" si="4"/>
        <v>0.13690476190476192</v>
      </c>
      <c r="J15" s="272">
        <f t="shared" si="5"/>
        <v>0.13942307692307693</v>
      </c>
      <c r="K15" s="272">
        <f t="shared" si="6"/>
        <v>0.1423611111111111</v>
      </c>
      <c r="N15" s="4"/>
      <c r="O15" s="4"/>
    </row>
    <row r="16" spans="1:15" ht="12" customHeight="1">
      <c r="A16" s="288">
        <v>5.5</v>
      </c>
      <c r="B16" s="268">
        <f t="shared" si="0"/>
        <v>177.5</v>
      </c>
      <c r="C16" s="268">
        <f t="shared" si="1"/>
        <v>16.5</v>
      </c>
      <c r="D16" s="225" t="s">
        <v>712</v>
      </c>
      <c r="E16" s="251" t="s">
        <v>206</v>
      </c>
      <c r="F16" s="284"/>
      <c r="G16" s="272">
        <f t="shared" si="2"/>
        <v>0.14713541666666669</v>
      </c>
      <c r="H16" s="272">
        <f t="shared" si="3"/>
        <v>0.15</v>
      </c>
      <c r="I16" s="272">
        <f t="shared" si="4"/>
        <v>0.15327380952380953</v>
      </c>
      <c r="J16" s="272">
        <f t="shared" si="5"/>
        <v>0.15705128205128205</v>
      </c>
      <c r="K16" s="272">
        <f t="shared" si="6"/>
        <v>0.16145833333333334</v>
      </c>
      <c r="N16" s="4"/>
      <c r="O16" s="4"/>
    </row>
    <row r="17" spans="1:15" ht="12" customHeight="1">
      <c r="A17" s="288">
        <v>2</v>
      </c>
      <c r="B17" s="268">
        <f>B16-A17</f>
        <v>175.5</v>
      </c>
      <c r="C17" s="268">
        <f>C16+A17</f>
        <v>18.5</v>
      </c>
      <c r="D17" s="228" t="s">
        <v>208</v>
      </c>
      <c r="E17" s="251" t="s">
        <v>209</v>
      </c>
      <c r="F17" s="284"/>
      <c r="G17" s="272">
        <f>SUM($G$9+$O$3*C17)</f>
        <v>0.15234375</v>
      </c>
      <c r="H17" s="272">
        <f>SUM($H$9+$P$3*C17)</f>
        <v>0.15555555555555556</v>
      </c>
      <c r="I17" s="272">
        <f>SUM($I$9+$Q$3*C17)</f>
        <v>0.15922619047619047</v>
      </c>
      <c r="J17" s="272">
        <f>SUM($J$9+$R$3*C17)</f>
        <v>0.16346153846153846</v>
      </c>
      <c r="K17" s="272">
        <f>SUM($K$9+$S$3*C17)</f>
        <v>0.1684027777777778</v>
      </c>
      <c r="N17" s="4"/>
      <c r="O17" s="4"/>
    </row>
    <row r="18" spans="1:15" ht="12" customHeight="1">
      <c r="A18" s="288">
        <v>6.5</v>
      </c>
      <c r="B18" s="268">
        <f>B17-A18</f>
        <v>169</v>
      </c>
      <c r="C18" s="268">
        <f>C17+A18</f>
        <v>25</v>
      </c>
      <c r="D18" s="296" t="s">
        <v>210</v>
      </c>
      <c r="E18" s="251" t="s">
        <v>78</v>
      </c>
      <c r="F18" s="284"/>
      <c r="G18" s="272">
        <f>SUM($G$9+$O$3*C18)</f>
        <v>0.16927083333333331</v>
      </c>
      <c r="H18" s="272">
        <f>SUM($H$9+$P$3*C18)</f>
        <v>0.1736111111111111</v>
      </c>
      <c r="I18" s="272">
        <f>SUM($I$9+$Q$3*C18)</f>
        <v>0.17857142857142858</v>
      </c>
      <c r="J18" s="272">
        <f>SUM($J$9+$R$3*C18)</f>
        <v>0.1842948717948718</v>
      </c>
      <c r="K18" s="272">
        <f>SUM($K$9+$S$3*C18)</f>
        <v>0.1909722222222222</v>
      </c>
      <c r="N18" s="4"/>
      <c r="O18" s="4"/>
    </row>
    <row r="19" spans="1:15" ht="12" customHeight="1">
      <c r="A19" s="288">
        <v>0.5</v>
      </c>
      <c r="B19" s="268">
        <f t="shared" si="0"/>
        <v>168.5</v>
      </c>
      <c r="C19" s="268">
        <f t="shared" si="1"/>
        <v>25.5</v>
      </c>
      <c r="D19" s="296" t="s">
        <v>211</v>
      </c>
      <c r="E19" s="251" t="s">
        <v>209</v>
      </c>
      <c r="F19" s="284"/>
      <c r="G19" s="272">
        <f t="shared" si="2"/>
        <v>0.17057291666666669</v>
      </c>
      <c r="H19" s="272">
        <f t="shared" si="3"/>
        <v>0.175</v>
      </c>
      <c r="I19" s="272">
        <f t="shared" si="4"/>
        <v>0.1800595238095238</v>
      </c>
      <c r="J19" s="272">
        <f t="shared" si="5"/>
        <v>0.1858974358974359</v>
      </c>
      <c r="K19" s="272">
        <f t="shared" si="6"/>
        <v>0.19270833333333331</v>
      </c>
      <c r="N19" s="4"/>
      <c r="O19" s="4"/>
    </row>
    <row r="20" spans="1:15" ht="12" customHeight="1">
      <c r="A20" s="288">
        <v>3</v>
      </c>
      <c r="B20" s="268">
        <f t="shared" si="0"/>
        <v>165.5</v>
      </c>
      <c r="C20" s="268">
        <f t="shared" si="1"/>
        <v>28.5</v>
      </c>
      <c r="D20" s="296" t="s">
        <v>212</v>
      </c>
      <c r="E20" s="251" t="s">
        <v>213</v>
      </c>
      <c r="F20" s="284"/>
      <c r="G20" s="272">
        <f t="shared" si="2"/>
        <v>0.17838541666666669</v>
      </c>
      <c r="H20" s="272">
        <f t="shared" si="3"/>
        <v>0.18333333333333335</v>
      </c>
      <c r="I20" s="272">
        <f t="shared" si="4"/>
        <v>0.18898809523809523</v>
      </c>
      <c r="J20" s="272">
        <f t="shared" si="5"/>
        <v>0.1955128205128205</v>
      </c>
      <c r="K20" s="272">
        <f t="shared" si="6"/>
        <v>0.203125</v>
      </c>
      <c r="N20" s="4"/>
      <c r="O20" s="4"/>
    </row>
    <row r="21" spans="1:15" ht="12" customHeight="1">
      <c r="A21" s="288">
        <v>5</v>
      </c>
      <c r="B21" s="268">
        <f t="shared" si="0"/>
        <v>160.5</v>
      </c>
      <c r="C21" s="268">
        <f t="shared" si="1"/>
        <v>33.5</v>
      </c>
      <c r="D21" s="296" t="s">
        <v>214</v>
      </c>
      <c r="E21" s="251" t="s">
        <v>215</v>
      </c>
      <c r="F21" s="284"/>
      <c r="G21" s="272">
        <f t="shared" si="2"/>
        <v>0.19140625</v>
      </c>
      <c r="H21" s="272">
        <f t="shared" si="3"/>
        <v>0.19722222222222222</v>
      </c>
      <c r="I21" s="272">
        <f t="shared" si="4"/>
        <v>0.20386904761904762</v>
      </c>
      <c r="J21" s="272">
        <f t="shared" si="5"/>
        <v>0.21153846153846154</v>
      </c>
      <c r="K21" s="272">
        <f t="shared" si="6"/>
        <v>0.2204861111111111</v>
      </c>
      <c r="N21" s="4"/>
      <c r="O21" s="4"/>
    </row>
    <row r="22" spans="1:15" ht="12" customHeight="1">
      <c r="A22" s="288">
        <v>1.5</v>
      </c>
      <c r="B22" s="268">
        <f t="shared" si="0"/>
        <v>159</v>
      </c>
      <c r="C22" s="268">
        <f t="shared" si="1"/>
        <v>35</v>
      </c>
      <c r="D22" s="243" t="s">
        <v>216</v>
      </c>
      <c r="E22" s="251" t="s">
        <v>215</v>
      </c>
      <c r="F22" s="284">
        <v>210</v>
      </c>
      <c r="G22" s="272">
        <f t="shared" si="2"/>
        <v>0.1953125</v>
      </c>
      <c r="H22" s="272">
        <f t="shared" si="3"/>
        <v>0.2013888888888889</v>
      </c>
      <c r="I22" s="272">
        <f t="shared" si="4"/>
        <v>0.20833333333333331</v>
      </c>
      <c r="J22" s="272">
        <f t="shared" si="5"/>
        <v>0.21634615384615385</v>
      </c>
      <c r="K22" s="272">
        <f t="shared" si="6"/>
        <v>0.22569444444444445</v>
      </c>
      <c r="N22" s="4"/>
      <c r="O22" s="4"/>
    </row>
    <row r="23" spans="1:15" ht="12" customHeight="1">
      <c r="A23" s="288">
        <v>4</v>
      </c>
      <c r="B23" s="268">
        <f t="shared" si="0"/>
        <v>155</v>
      </c>
      <c r="C23" s="268">
        <f t="shared" si="1"/>
        <v>39</v>
      </c>
      <c r="D23" s="296" t="s">
        <v>217</v>
      </c>
      <c r="E23" s="251" t="s">
        <v>60</v>
      </c>
      <c r="F23" s="284"/>
      <c r="G23" s="272">
        <f t="shared" si="2"/>
        <v>0.20572916666666669</v>
      </c>
      <c r="H23" s="272">
        <f t="shared" si="3"/>
        <v>0.2125</v>
      </c>
      <c r="I23" s="272">
        <f t="shared" si="4"/>
        <v>0.22023809523809523</v>
      </c>
      <c r="J23" s="272">
        <f t="shared" si="5"/>
        <v>0.22916666666666669</v>
      </c>
      <c r="K23" s="272">
        <f t="shared" si="6"/>
        <v>0.23958333333333331</v>
      </c>
      <c r="N23" s="4"/>
      <c r="O23" s="4"/>
    </row>
    <row r="24" spans="1:15" ht="12" customHeight="1">
      <c r="A24" s="288">
        <v>3</v>
      </c>
      <c r="B24" s="268">
        <f t="shared" si="0"/>
        <v>152</v>
      </c>
      <c r="C24" s="268">
        <f t="shared" si="1"/>
        <v>42</v>
      </c>
      <c r="D24" s="299" t="s">
        <v>218</v>
      </c>
      <c r="E24" s="251" t="s">
        <v>60</v>
      </c>
      <c r="F24" s="284"/>
      <c r="G24" s="272">
        <f t="shared" si="2"/>
        <v>0.21354166666666669</v>
      </c>
      <c r="H24" s="272">
        <f t="shared" si="3"/>
        <v>0.22083333333333333</v>
      </c>
      <c r="I24" s="272">
        <f t="shared" si="4"/>
        <v>0.22916666666666669</v>
      </c>
      <c r="J24" s="272">
        <f t="shared" si="5"/>
        <v>0.23878205128205127</v>
      </c>
      <c r="K24" s="272">
        <f t="shared" si="6"/>
        <v>0.25</v>
      </c>
      <c r="N24" s="4"/>
      <c r="O24" s="4"/>
    </row>
    <row r="25" spans="1:15" ht="12" customHeight="1">
      <c r="A25" s="288">
        <v>3</v>
      </c>
      <c r="B25" s="268">
        <f t="shared" si="0"/>
        <v>149</v>
      </c>
      <c r="C25" s="268">
        <f t="shared" si="1"/>
        <v>45</v>
      </c>
      <c r="D25" s="228" t="s">
        <v>219</v>
      </c>
      <c r="E25" s="251"/>
      <c r="F25" s="284"/>
      <c r="G25" s="272">
        <f t="shared" si="2"/>
        <v>0.22135416666666669</v>
      </c>
      <c r="H25" s="272">
        <f t="shared" si="3"/>
        <v>0.22916666666666666</v>
      </c>
      <c r="I25" s="272">
        <f t="shared" si="4"/>
        <v>0.23809523809523808</v>
      </c>
      <c r="J25" s="272">
        <f t="shared" si="5"/>
        <v>0.2483974358974359</v>
      </c>
      <c r="K25" s="272">
        <f t="shared" si="6"/>
        <v>0.2604166666666667</v>
      </c>
      <c r="N25" s="4"/>
      <c r="O25" s="4"/>
    </row>
    <row r="26" spans="1:15" ht="12" customHeight="1">
      <c r="A26" s="288">
        <v>3</v>
      </c>
      <c r="B26" s="268">
        <f t="shared" si="0"/>
        <v>146</v>
      </c>
      <c r="C26" s="268">
        <f t="shared" si="1"/>
        <v>48</v>
      </c>
      <c r="D26" s="296" t="s">
        <v>220</v>
      </c>
      <c r="E26" s="251" t="s">
        <v>221</v>
      </c>
      <c r="F26" s="284"/>
      <c r="G26" s="272">
        <f t="shared" si="2"/>
        <v>0.22916666666666669</v>
      </c>
      <c r="H26" s="272">
        <f t="shared" si="3"/>
        <v>0.2375</v>
      </c>
      <c r="I26" s="272">
        <f t="shared" si="4"/>
        <v>0.24702380952380953</v>
      </c>
      <c r="J26" s="272">
        <f t="shared" si="5"/>
        <v>0.25801282051282054</v>
      </c>
      <c r="K26" s="272">
        <f t="shared" si="6"/>
        <v>0.2708333333333333</v>
      </c>
      <c r="N26" s="4"/>
      <c r="O26" s="4"/>
    </row>
    <row r="27" spans="1:15" ht="12" customHeight="1">
      <c r="A27" s="288">
        <v>4.5</v>
      </c>
      <c r="B27" s="268">
        <f t="shared" si="0"/>
        <v>141.5</v>
      </c>
      <c r="C27" s="268">
        <f t="shared" si="1"/>
        <v>52.5</v>
      </c>
      <c r="D27" s="296" t="s">
        <v>222</v>
      </c>
      <c r="E27" s="251" t="s">
        <v>223</v>
      </c>
      <c r="F27" s="284"/>
      <c r="G27" s="272">
        <f t="shared" si="2"/>
        <v>0.24088541666666669</v>
      </c>
      <c r="H27" s="272">
        <f t="shared" si="3"/>
        <v>0.25</v>
      </c>
      <c r="I27" s="272">
        <f t="shared" si="4"/>
        <v>0.2604166666666667</v>
      </c>
      <c r="J27" s="272">
        <f t="shared" si="5"/>
        <v>0.2724358974358974</v>
      </c>
      <c r="K27" s="272">
        <f t="shared" si="6"/>
        <v>0.2864583333333333</v>
      </c>
      <c r="N27" s="4"/>
      <c r="O27" s="4"/>
    </row>
    <row r="28" spans="1:15" ht="12" customHeight="1">
      <c r="A28" s="288">
        <v>3</v>
      </c>
      <c r="B28" s="268">
        <f t="shared" si="0"/>
        <v>138.5</v>
      </c>
      <c r="C28" s="268">
        <f t="shared" si="1"/>
        <v>55.5</v>
      </c>
      <c r="D28" s="296" t="s">
        <v>224</v>
      </c>
      <c r="E28" s="251" t="s">
        <v>223</v>
      </c>
      <c r="F28" s="284"/>
      <c r="G28" s="272">
        <f t="shared" si="2"/>
        <v>0.24869791666666669</v>
      </c>
      <c r="H28" s="272">
        <f t="shared" si="3"/>
        <v>0.2583333333333333</v>
      </c>
      <c r="I28" s="272">
        <f t="shared" si="4"/>
        <v>0.2693452380952381</v>
      </c>
      <c r="J28" s="272">
        <f t="shared" si="5"/>
        <v>0.28205128205128205</v>
      </c>
      <c r="K28" s="272">
        <f t="shared" si="6"/>
        <v>0.296875</v>
      </c>
      <c r="N28" s="4"/>
      <c r="O28" s="4"/>
    </row>
    <row r="29" spans="1:15" ht="12" customHeight="1">
      <c r="A29" s="289">
        <v>5</v>
      </c>
      <c r="B29" s="273">
        <f t="shared" si="0"/>
        <v>133.5</v>
      </c>
      <c r="C29" s="273">
        <f t="shared" si="1"/>
        <v>60.5</v>
      </c>
      <c r="D29" s="261" t="s">
        <v>225</v>
      </c>
      <c r="E29" s="253" t="s">
        <v>223</v>
      </c>
      <c r="F29" s="286"/>
      <c r="G29" s="276">
        <f t="shared" si="2"/>
        <v>0.26171875</v>
      </c>
      <c r="H29" s="276">
        <f t="shared" si="3"/>
        <v>0.2722222222222222</v>
      </c>
      <c r="I29" s="276">
        <f t="shared" si="4"/>
        <v>0.28422619047619047</v>
      </c>
      <c r="J29" s="276">
        <f t="shared" si="5"/>
        <v>0.2980769230769231</v>
      </c>
      <c r="K29" s="276">
        <f t="shared" si="6"/>
        <v>0.3142361111111111</v>
      </c>
      <c r="N29" s="4"/>
      <c r="O29" s="4"/>
    </row>
    <row r="30" spans="1:15" ht="12" customHeight="1">
      <c r="A30" s="288">
        <v>1.5</v>
      </c>
      <c r="B30" s="268">
        <f t="shared" si="0"/>
        <v>132</v>
      </c>
      <c r="C30" s="268">
        <f t="shared" si="1"/>
        <v>62</v>
      </c>
      <c r="D30" s="296" t="s">
        <v>226</v>
      </c>
      <c r="E30" s="251" t="s">
        <v>223</v>
      </c>
      <c r="F30" s="284"/>
      <c r="G30" s="272">
        <f t="shared" si="2"/>
        <v>0.265625</v>
      </c>
      <c r="H30" s="272">
        <f t="shared" si="3"/>
        <v>0.27638888888888885</v>
      </c>
      <c r="I30" s="272">
        <f t="shared" si="4"/>
        <v>0.28869047619047616</v>
      </c>
      <c r="J30" s="272">
        <f t="shared" si="5"/>
        <v>0.30288461538461536</v>
      </c>
      <c r="K30" s="272">
        <f t="shared" si="6"/>
        <v>0.3194444444444444</v>
      </c>
      <c r="N30" s="4"/>
      <c r="O30" s="4"/>
    </row>
    <row r="31" spans="1:15" ht="12" customHeight="1">
      <c r="A31" s="288">
        <v>7</v>
      </c>
      <c r="B31" s="268">
        <f t="shared" si="0"/>
        <v>125</v>
      </c>
      <c r="C31" s="268">
        <f t="shared" si="1"/>
        <v>69</v>
      </c>
      <c r="D31" s="296" t="s">
        <v>227</v>
      </c>
      <c r="E31" s="251" t="s">
        <v>228</v>
      </c>
      <c r="F31" s="284"/>
      <c r="G31" s="272">
        <f t="shared" si="2"/>
        <v>0.2838541666666667</v>
      </c>
      <c r="H31" s="272">
        <f t="shared" si="3"/>
        <v>0.29583333333333334</v>
      </c>
      <c r="I31" s="272">
        <f t="shared" si="4"/>
        <v>0.30952380952380953</v>
      </c>
      <c r="J31" s="272">
        <f t="shared" si="5"/>
        <v>0.32532051282051283</v>
      </c>
      <c r="K31" s="272">
        <f t="shared" si="6"/>
        <v>0.34375</v>
      </c>
      <c r="N31" s="4"/>
      <c r="O31" s="4"/>
    </row>
    <row r="32" spans="1:15" ht="12" customHeight="1">
      <c r="A32" s="288">
        <v>2</v>
      </c>
      <c r="B32" s="268">
        <f t="shared" si="0"/>
        <v>123</v>
      </c>
      <c r="C32" s="268">
        <f t="shared" si="1"/>
        <v>71</v>
      </c>
      <c r="D32" s="296" t="s">
        <v>229</v>
      </c>
      <c r="E32" s="251" t="s">
        <v>223</v>
      </c>
      <c r="F32" s="284"/>
      <c r="G32" s="272">
        <f t="shared" si="2"/>
        <v>0.2890625</v>
      </c>
      <c r="H32" s="272">
        <f t="shared" si="3"/>
        <v>0.3013888888888889</v>
      </c>
      <c r="I32" s="272">
        <f t="shared" si="4"/>
        <v>0.31547619047619047</v>
      </c>
      <c r="J32" s="272">
        <f t="shared" si="5"/>
        <v>0.3317307692307692</v>
      </c>
      <c r="K32" s="272">
        <f t="shared" si="6"/>
        <v>0.3506944444444444</v>
      </c>
      <c r="N32" s="4"/>
      <c r="O32" s="4"/>
    </row>
    <row r="33" spans="1:15" ht="12" customHeight="1">
      <c r="A33" s="288">
        <v>5</v>
      </c>
      <c r="B33" s="268">
        <f t="shared" si="0"/>
        <v>118</v>
      </c>
      <c r="C33" s="268">
        <f t="shared" si="1"/>
        <v>76</v>
      </c>
      <c r="D33" s="296" t="s">
        <v>230</v>
      </c>
      <c r="E33" s="251" t="s">
        <v>223</v>
      </c>
      <c r="F33" s="284"/>
      <c r="G33" s="272">
        <f t="shared" si="2"/>
        <v>0.3020833333333333</v>
      </c>
      <c r="H33" s="272">
        <f t="shared" si="3"/>
        <v>0.31527777777777777</v>
      </c>
      <c r="I33" s="272">
        <f t="shared" si="4"/>
        <v>0.33035714285714285</v>
      </c>
      <c r="J33" s="272">
        <f t="shared" si="5"/>
        <v>0.34775641025641024</v>
      </c>
      <c r="K33" s="272">
        <f t="shared" si="6"/>
        <v>0.3680555555555556</v>
      </c>
      <c r="M33" s="4"/>
      <c r="N33" s="4"/>
      <c r="O33" s="4"/>
    </row>
    <row r="34" spans="1:15" ht="12" customHeight="1">
      <c r="A34" s="288">
        <v>1.5</v>
      </c>
      <c r="B34" s="268">
        <f t="shared" si="0"/>
        <v>116.5</v>
      </c>
      <c r="C34" s="268">
        <f t="shared" si="1"/>
        <v>77.5</v>
      </c>
      <c r="D34" s="296" t="s">
        <v>231</v>
      </c>
      <c r="E34" s="251" t="s">
        <v>223</v>
      </c>
      <c r="F34" s="284"/>
      <c r="G34" s="272">
        <f t="shared" si="2"/>
        <v>0.3059895833333333</v>
      </c>
      <c r="H34" s="272">
        <f t="shared" si="3"/>
        <v>0.3194444444444444</v>
      </c>
      <c r="I34" s="272">
        <f t="shared" si="4"/>
        <v>0.33482142857142855</v>
      </c>
      <c r="J34" s="272">
        <f t="shared" si="5"/>
        <v>0.35256410256410253</v>
      </c>
      <c r="K34" s="272">
        <f t="shared" si="6"/>
        <v>0.3732638888888889</v>
      </c>
      <c r="M34" s="4"/>
      <c r="N34" s="4"/>
      <c r="O34" s="4"/>
    </row>
    <row r="35" spans="1:15" ht="12" customHeight="1">
      <c r="A35" s="288">
        <v>12.5</v>
      </c>
      <c r="B35" s="268">
        <f>B34-A35</f>
        <v>104</v>
      </c>
      <c r="C35" s="268">
        <f>C34+A35</f>
        <v>90</v>
      </c>
      <c r="D35" s="243" t="s">
        <v>232</v>
      </c>
      <c r="E35" s="251" t="s">
        <v>71</v>
      </c>
      <c r="F35" s="284"/>
      <c r="G35" s="272">
        <f t="shared" si="2"/>
        <v>0.3385416666666667</v>
      </c>
      <c r="H35" s="272">
        <f t="shared" si="3"/>
        <v>0.35416666666666663</v>
      </c>
      <c r="I35" s="272">
        <f t="shared" si="4"/>
        <v>0.37202380952380953</v>
      </c>
      <c r="J35" s="272">
        <f t="shared" si="5"/>
        <v>0.3926282051282051</v>
      </c>
      <c r="K35" s="272">
        <f t="shared" si="6"/>
        <v>0.4166666666666667</v>
      </c>
      <c r="M35" s="4"/>
      <c r="N35" s="4"/>
      <c r="O35" s="4"/>
    </row>
    <row r="36" spans="1:15" ht="12" customHeight="1">
      <c r="A36" s="288">
        <v>9</v>
      </c>
      <c r="B36" s="268">
        <f t="shared" si="0"/>
        <v>95</v>
      </c>
      <c r="C36" s="268">
        <f t="shared" si="1"/>
        <v>99</v>
      </c>
      <c r="D36" s="296" t="s">
        <v>233</v>
      </c>
      <c r="E36" s="251" t="s">
        <v>234</v>
      </c>
      <c r="F36" s="284"/>
      <c r="G36" s="272">
        <f t="shared" si="2"/>
        <v>0.3619791666666667</v>
      </c>
      <c r="H36" s="272">
        <f t="shared" si="3"/>
        <v>0.37916666666666665</v>
      </c>
      <c r="I36" s="272">
        <f t="shared" si="4"/>
        <v>0.39880952380952384</v>
      </c>
      <c r="J36" s="272">
        <f t="shared" si="5"/>
        <v>0.421474358974359</v>
      </c>
      <c r="K36" s="272">
        <f t="shared" si="6"/>
        <v>0.4479166666666667</v>
      </c>
      <c r="M36" s="4"/>
      <c r="N36" s="4"/>
      <c r="O36" s="4"/>
    </row>
    <row r="37" spans="1:15" ht="12" customHeight="1">
      <c r="A37" s="288">
        <v>1.5</v>
      </c>
      <c r="B37" s="268">
        <f t="shared" si="0"/>
        <v>93.5</v>
      </c>
      <c r="C37" s="268">
        <f t="shared" si="1"/>
        <v>100.5</v>
      </c>
      <c r="D37" s="296" t="s">
        <v>713</v>
      </c>
      <c r="E37" s="251" t="s">
        <v>234</v>
      </c>
      <c r="F37" s="284"/>
      <c r="G37" s="272">
        <f t="shared" si="2"/>
        <v>0.3658854166666667</v>
      </c>
      <c r="H37" s="272">
        <f t="shared" si="3"/>
        <v>0.3833333333333333</v>
      </c>
      <c r="I37" s="272">
        <f t="shared" si="4"/>
        <v>0.40327380952380953</v>
      </c>
      <c r="J37" s="272">
        <f t="shared" si="5"/>
        <v>0.42628205128205127</v>
      </c>
      <c r="K37" s="272">
        <f t="shared" si="6"/>
        <v>0.453125</v>
      </c>
      <c r="L37" s="18"/>
      <c r="M37" s="4"/>
      <c r="N37" s="4"/>
      <c r="O37" s="4"/>
    </row>
    <row r="38" spans="1:15" ht="12" customHeight="1">
      <c r="A38" s="288">
        <v>5</v>
      </c>
      <c r="B38" s="268">
        <f t="shared" si="0"/>
        <v>88.5</v>
      </c>
      <c r="C38" s="268">
        <f t="shared" si="1"/>
        <v>105.5</v>
      </c>
      <c r="D38" s="296" t="s">
        <v>714</v>
      </c>
      <c r="E38" s="251" t="s">
        <v>234</v>
      </c>
      <c r="F38" s="284"/>
      <c r="G38" s="272">
        <f t="shared" si="2"/>
        <v>0.37890625</v>
      </c>
      <c r="H38" s="272">
        <f t="shared" si="3"/>
        <v>0.3972222222222222</v>
      </c>
      <c r="I38" s="272">
        <f t="shared" si="4"/>
        <v>0.4181547619047619</v>
      </c>
      <c r="J38" s="272">
        <f t="shared" si="5"/>
        <v>0.4423076923076923</v>
      </c>
      <c r="K38" s="272">
        <f t="shared" si="6"/>
        <v>0.4704861111111111</v>
      </c>
      <c r="L38" s="18"/>
      <c r="M38" s="4"/>
      <c r="N38" s="4"/>
      <c r="O38" s="4"/>
    </row>
    <row r="39" spans="1:15" ht="12" customHeight="1">
      <c r="A39" s="288">
        <v>9</v>
      </c>
      <c r="B39" s="268">
        <f t="shared" si="0"/>
        <v>79.5</v>
      </c>
      <c r="C39" s="268">
        <f t="shared" si="1"/>
        <v>114.5</v>
      </c>
      <c r="D39" s="296" t="s">
        <v>235</v>
      </c>
      <c r="E39" s="251" t="s">
        <v>234</v>
      </c>
      <c r="F39" s="284"/>
      <c r="G39" s="272">
        <f t="shared" si="2"/>
        <v>0.40234375</v>
      </c>
      <c r="H39" s="272">
        <f t="shared" si="3"/>
        <v>0.4222222222222222</v>
      </c>
      <c r="I39" s="272">
        <f t="shared" si="4"/>
        <v>0.44494047619047616</v>
      </c>
      <c r="J39" s="272">
        <f t="shared" si="5"/>
        <v>0.47115384615384615</v>
      </c>
      <c r="K39" s="272">
        <f t="shared" si="6"/>
        <v>0.501736111111111</v>
      </c>
      <c r="L39" s="18"/>
      <c r="M39" s="4"/>
      <c r="N39" s="4"/>
      <c r="O39" s="4"/>
    </row>
    <row r="40" spans="1:15" ht="12" customHeight="1">
      <c r="A40" s="288">
        <v>1.5</v>
      </c>
      <c r="B40" s="268">
        <f t="shared" si="0"/>
        <v>78</v>
      </c>
      <c r="C40" s="268">
        <f t="shared" si="1"/>
        <v>116</v>
      </c>
      <c r="D40" s="296" t="s">
        <v>236</v>
      </c>
      <c r="E40" s="251" t="s">
        <v>234</v>
      </c>
      <c r="F40" s="284"/>
      <c r="G40" s="272">
        <f t="shared" si="2"/>
        <v>0.40625</v>
      </c>
      <c r="H40" s="272">
        <f t="shared" si="3"/>
        <v>0.4263888888888889</v>
      </c>
      <c r="I40" s="272">
        <f t="shared" si="4"/>
        <v>0.4494047619047619</v>
      </c>
      <c r="J40" s="272">
        <f t="shared" si="5"/>
        <v>0.4759615384615385</v>
      </c>
      <c r="K40" s="272">
        <f t="shared" si="6"/>
        <v>0.5069444444444444</v>
      </c>
      <c r="L40" s="18"/>
      <c r="M40" s="4"/>
      <c r="N40" s="4"/>
      <c r="O40" s="4"/>
    </row>
    <row r="41" spans="1:15" ht="12" customHeight="1" hidden="1">
      <c r="A41" s="238"/>
      <c r="B41" s="268">
        <f t="shared" si="0"/>
        <v>78</v>
      </c>
      <c r="C41" s="268">
        <f t="shared" si="1"/>
        <v>116</v>
      </c>
      <c r="D41" s="249"/>
      <c r="E41" s="250"/>
      <c r="F41" s="256"/>
      <c r="G41" s="272">
        <f t="shared" si="2"/>
        <v>0.40625</v>
      </c>
      <c r="H41" s="272">
        <f t="shared" si="3"/>
        <v>0.4263888888888889</v>
      </c>
      <c r="I41" s="272">
        <f t="shared" si="4"/>
        <v>0.4494047619047619</v>
      </c>
      <c r="J41" s="272">
        <f t="shared" si="5"/>
        <v>0.4759615384615385</v>
      </c>
      <c r="K41" s="272">
        <f t="shared" si="6"/>
        <v>0.5069444444444444</v>
      </c>
      <c r="L41" s="18"/>
      <c r="M41" s="4"/>
      <c r="N41" s="4"/>
      <c r="O41" s="4"/>
    </row>
    <row r="42" spans="1:15" ht="12" customHeight="1" hidden="1">
      <c r="A42" s="238"/>
      <c r="B42" s="268">
        <f t="shared" si="0"/>
        <v>78</v>
      </c>
      <c r="C42" s="268">
        <f t="shared" si="1"/>
        <v>116</v>
      </c>
      <c r="D42" s="249"/>
      <c r="E42" s="250"/>
      <c r="F42" s="256"/>
      <c r="G42" s="272">
        <f t="shared" si="2"/>
        <v>0.40625</v>
      </c>
      <c r="H42" s="272">
        <f t="shared" si="3"/>
        <v>0.4263888888888889</v>
      </c>
      <c r="I42" s="272">
        <f t="shared" si="4"/>
        <v>0.4494047619047619</v>
      </c>
      <c r="J42" s="272">
        <f t="shared" si="5"/>
        <v>0.4759615384615385</v>
      </c>
      <c r="K42" s="272">
        <f t="shared" si="6"/>
        <v>0.5069444444444444</v>
      </c>
      <c r="L42" s="18"/>
      <c r="M42" s="4"/>
      <c r="N42" s="4"/>
      <c r="O42" s="4"/>
    </row>
    <row r="43" spans="1:15" ht="12" customHeight="1" hidden="1">
      <c r="A43" s="238"/>
      <c r="B43" s="268">
        <f t="shared" si="0"/>
        <v>78</v>
      </c>
      <c r="C43" s="268">
        <f t="shared" si="1"/>
        <v>116</v>
      </c>
      <c r="D43" s="249"/>
      <c r="E43" s="250"/>
      <c r="F43" s="256"/>
      <c r="G43" s="272">
        <f t="shared" si="2"/>
        <v>0.40625</v>
      </c>
      <c r="H43" s="272">
        <f t="shared" si="3"/>
        <v>0.4263888888888889</v>
      </c>
      <c r="I43" s="272">
        <f t="shared" si="4"/>
        <v>0.4494047619047619</v>
      </c>
      <c r="J43" s="272">
        <f t="shared" si="5"/>
        <v>0.4759615384615385</v>
      </c>
      <c r="K43" s="272">
        <f t="shared" si="6"/>
        <v>0.5069444444444444</v>
      </c>
      <c r="L43" s="18"/>
      <c r="M43" s="4"/>
      <c r="N43" s="4"/>
      <c r="O43" s="4"/>
    </row>
    <row r="44" spans="1:15" ht="12" customHeight="1" hidden="1">
      <c r="A44" s="238"/>
      <c r="B44" s="268">
        <f>B43-A44</f>
        <v>78</v>
      </c>
      <c r="C44" s="268">
        <f>C43+A44</f>
        <v>116</v>
      </c>
      <c r="D44" s="249"/>
      <c r="E44" s="250"/>
      <c r="F44" s="256"/>
      <c r="G44" s="272">
        <f t="shared" si="2"/>
        <v>0.40625</v>
      </c>
      <c r="H44" s="272">
        <f t="shared" si="3"/>
        <v>0.4263888888888889</v>
      </c>
      <c r="I44" s="272">
        <f t="shared" si="4"/>
        <v>0.4494047619047619</v>
      </c>
      <c r="J44" s="272">
        <f t="shared" si="5"/>
        <v>0.4759615384615385</v>
      </c>
      <c r="K44" s="272">
        <f t="shared" si="6"/>
        <v>0.5069444444444444</v>
      </c>
      <c r="L44" s="18"/>
      <c r="M44" s="4"/>
      <c r="N44" s="4"/>
      <c r="O44" s="4"/>
    </row>
    <row r="45" spans="1:15" ht="12" customHeight="1" hidden="1">
      <c r="A45" s="238"/>
      <c r="B45" s="268">
        <f t="shared" si="0"/>
        <v>78</v>
      </c>
      <c r="C45" s="268">
        <f t="shared" si="1"/>
        <v>116</v>
      </c>
      <c r="D45" s="249"/>
      <c r="E45" s="250"/>
      <c r="F45" s="256"/>
      <c r="G45" s="272">
        <f t="shared" si="2"/>
        <v>0.40625</v>
      </c>
      <c r="H45" s="272">
        <f t="shared" si="3"/>
        <v>0.4263888888888889</v>
      </c>
      <c r="I45" s="272">
        <f t="shared" si="4"/>
        <v>0.4494047619047619</v>
      </c>
      <c r="J45" s="272">
        <f t="shared" si="5"/>
        <v>0.4759615384615385</v>
      </c>
      <c r="K45" s="272">
        <f t="shared" si="6"/>
        <v>0.5069444444444444</v>
      </c>
      <c r="L45" s="18"/>
      <c r="M45" s="4"/>
      <c r="N45" s="4"/>
      <c r="O45" s="4"/>
    </row>
    <row r="46" spans="1:15" ht="12" customHeight="1" hidden="1">
      <c r="A46" s="238"/>
      <c r="B46" s="268">
        <f t="shared" si="0"/>
        <v>78</v>
      </c>
      <c r="C46" s="268">
        <f t="shared" si="1"/>
        <v>116</v>
      </c>
      <c r="D46" s="249"/>
      <c r="E46" s="250"/>
      <c r="F46" s="256"/>
      <c r="G46" s="272">
        <f t="shared" si="2"/>
        <v>0.40625</v>
      </c>
      <c r="H46" s="272">
        <f t="shared" si="3"/>
        <v>0.4263888888888889</v>
      </c>
      <c r="I46" s="272">
        <f t="shared" si="4"/>
        <v>0.4494047619047619</v>
      </c>
      <c r="J46" s="272">
        <f t="shared" si="5"/>
        <v>0.4759615384615385</v>
      </c>
      <c r="K46" s="272">
        <f t="shared" si="6"/>
        <v>0.5069444444444444</v>
      </c>
      <c r="L46" s="18"/>
      <c r="M46" s="4"/>
      <c r="N46" s="4"/>
      <c r="O46" s="4"/>
    </row>
    <row r="47" spans="1:15" ht="12" customHeight="1" hidden="1">
      <c r="A47" s="238"/>
      <c r="B47" s="268">
        <f t="shared" si="0"/>
        <v>78</v>
      </c>
      <c r="C47" s="268">
        <f t="shared" si="1"/>
        <v>116</v>
      </c>
      <c r="D47" s="249"/>
      <c r="E47" s="250"/>
      <c r="F47" s="256"/>
      <c r="G47" s="272">
        <f t="shared" si="2"/>
        <v>0.40625</v>
      </c>
      <c r="H47" s="272">
        <f t="shared" si="3"/>
        <v>0.4263888888888889</v>
      </c>
      <c r="I47" s="272">
        <f t="shared" si="4"/>
        <v>0.4494047619047619</v>
      </c>
      <c r="J47" s="272">
        <f t="shared" si="5"/>
        <v>0.4759615384615385</v>
      </c>
      <c r="K47" s="272">
        <f t="shared" si="6"/>
        <v>0.5069444444444444</v>
      </c>
      <c r="L47" s="18"/>
      <c r="M47" s="4"/>
      <c r="N47" s="4"/>
      <c r="O47" s="4"/>
    </row>
    <row r="48" spans="1:13" ht="12" customHeight="1" hidden="1">
      <c r="A48" s="238"/>
      <c r="B48" s="268">
        <f t="shared" si="0"/>
        <v>78</v>
      </c>
      <c r="C48" s="268">
        <f t="shared" si="1"/>
        <v>116</v>
      </c>
      <c r="D48" s="249"/>
      <c r="E48" s="250"/>
      <c r="F48" s="256"/>
      <c r="G48" s="272">
        <f t="shared" si="2"/>
        <v>0.40625</v>
      </c>
      <c r="H48" s="272">
        <f t="shared" si="3"/>
        <v>0.4263888888888889</v>
      </c>
      <c r="I48" s="272">
        <f t="shared" si="4"/>
        <v>0.4494047619047619</v>
      </c>
      <c r="J48" s="272">
        <f t="shared" si="5"/>
        <v>0.4759615384615385</v>
      </c>
      <c r="K48" s="272">
        <f t="shared" si="6"/>
        <v>0.5069444444444444</v>
      </c>
      <c r="L48" s="32"/>
      <c r="M48" s="44"/>
    </row>
    <row r="49" spans="1:13" ht="12" customHeight="1">
      <c r="A49" s="268">
        <v>5</v>
      </c>
      <c r="B49" s="268">
        <f t="shared" si="0"/>
        <v>73</v>
      </c>
      <c r="C49" s="268">
        <f t="shared" si="1"/>
        <v>121</v>
      </c>
      <c r="D49" s="244" t="s">
        <v>237</v>
      </c>
      <c r="E49" s="250"/>
      <c r="F49" s="256"/>
      <c r="G49" s="272">
        <f t="shared" si="2"/>
        <v>0.4192708333333333</v>
      </c>
      <c r="H49" s="272">
        <f t="shared" si="3"/>
        <v>0.44027777777777777</v>
      </c>
      <c r="I49" s="272">
        <f t="shared" si="4"/>
        <v>0.4642857142857143</v>
      </c>
      <c r="J49" s="272">
        <f t="shared" si="5"/>
        <v>0.4919871794871795</v>
      </c>
      <c r="K49" s="272">
        <f t="shared" si="6"/>
        <v>0.5243055555555555</v>
      </c>
      <c r="L49" s="45"/>
      <c r="M49" s="44"/>
    </row>
    <row r="50" spans="1:13" s="147" customFormat="1" ht="12" customHeight="1">
      <c r="A50" s="278"/>
      <c r="B50" s="278"/>
      <c r="C50" s="278"/>
      <c r="D50" s="283" t="s">
        <v>21</v>
      </c>
      <c r="E50" s="255"/>
      <c r="F50" s="236"/>
      <c r="G50" s="282"/>
      <c r="H50" s="282"/>
      <c r="I50" s="282"/>
      <c r="J50" s="282"/>
      <c r="K50" s="282"/>
      <c r="L50" s="145"/>
      <c r="M50" s="146"/>
    </row>
    <row r="51" spans="1:13" ht="12" customHeight="1">
      <c r="A51" s="239">
        <v>0</v>
      </c>
      <c r="B51" s="268">
        <f>B49</f>
        <v>73</v>
      </c>
      <c r="C51" s="268">
        <f>C49</f>
        <v>121</v>
      </c>
      <c r="D51" s="244" t="s">
        <v>238</v>
      </c>
      <c r="E51" s="250" t="s">
        <v>239</v>
      </c>
      <c r="F51" s="256"/>
      <c r="G51" s="270">
        <f>$L$6</f>
        <v>0.4895833333333333</v>
      </c>
      <c r="H51" s="270">
        <f>$L$6</f>
        <v>0.4895833333333333</v>
      </c>
      <c r="I51" s="270">
        <f>$L$6</f>
        <v>0.4895833333333333</v>
      </c>
      <c r="J51" s="270">
        <f>$M$6</f>
        <v>0.4895833333333333</v>
      </c>
      <c r="K51" s="270">
        <f>$M$6</f>
        <v>0.4895833333333333</v>
      </c>
      <c r="L51" s="32">
        <f>A51</f>
        <v>0</v>
      </c>
      <c r="M51" s="4"/>
    </row>
    <row r="52" spans="1:13" ht="12" customHeight="1">
      <c r="A52" s="239">
        <v>5</v>
      </c>
      <c r="B52" s="268">
        <f>B51-A52</f>
        <v>68</v>
      </c>
      <c r="C52" s="268">
        <f>C51+A52</f>
        <v>126</v>
      </c>
      <c r="D52" s="249" t="s">
        <v>240</v>
      </c>
      <c r="E52" s="250" t="s">
        <v>241</v>
      </c>
      <c r="F52" s="256"/>
      <c r="G52" s="272">
        <f aca="true" t="shared" si="7" ref="G52:G79">SUM($G$51+$O$3*L52)</f>
        <v>0.5026041666666666</v>
      </c>
      <c r="H52" s="272">
        <f aca="true" t="shared" si="8" ref="H52:H79">SUM($G$51+$P$3*L52)</f>
        <v>0.5034722222222222</v>
      </c>
      <c r="I52" s="272">
        <f aca="true" t="shared" si="9" ref="I52:I79">SUM($I$51+$Q$3*L52)</f>
        <v>0.5044642857142857</v>
      </c>
      <c r="J52" s="272">
        <f aca="true" t="shared" si="10" ref="J52:J79">SUM($J$51+$R$3*L52)</f>
        <v>0.5056089743589743</v>
      </c>
      <c r="K52" s="272">
        <f aca="true" t="shared" si="11" ref="K52:K80">SUM($K$51+$S$3*L52)</f>
        <v>0.5069444444444444</v>
      </c>
      <c r="L52" s="32">
        <f>A52+L51</f>
        <v>5</v>
      </c>
      <c r="M52" s="4"/>
    </row>
    <row r="53" spans="1:13" ht="12" customHeight="1">
      <c r="A53" s="239">
        <v>5</v>
      </c>
      <c r="B53" s="268">
        <f aca="true" t="shared" si="12" ref="B53:B80">B52-A53</f>
        <v>63</v>
      </c>
      <c r="C53" s="268">
        <f aca="true" t="shared" si="13" ref="C53:C80">C52+A53</f>
        <v>131</v>
      </c>
      <c r="D53" s="249" t="s">
        <v>242</v>
      </c>
      <c r="E53" s="250" t="s">
        <v>241</v>
      </c>
      <c r="F53" s="256">
        <v>366</v>
      </c>
      <c r="G53" s="272">
        <f t="shared" si="7"/>
        <v>0.515625</v>
      </c>
      <c r="H53" s="272">
        <f t="shared" si="8"/>
        <v>0.517361111111111</v>
      </c>
      <c r="I53" s="272">
        <f t="shared" si="9"/>
        <v>0.519345238095238</v>
      </c>
      <c r="J53" s="272">
        <f t="shared" si="10"/>
        <v>0.5216346153846154</v>
      </c>
      <c r="K53" s="272">
        <f t="shared" si="11"/>
        <v>0.5243055555555556</v>
      </c>
      <c r="L53" s="32">
        <f aca="true" t="shared" si="14" ref="L53:L79">A53+L52</f>
        <v>10</v>
      </c>
      <c r="M53" s="4"/>
    </row>
    <row r="54" spans="1:13" ht="12" customHeight="1">
      <c r="A54" s="239">
        <v>3.5</v>
      </c>
      <c r="B54" s="268">
        <f t="shared" si="12"/>
        <v>59.5</v>
      </c>
      <c r="C54" s="268">
        <f t="shared" si="13"/>
        <v>134.5</v>
      </c>
      <c r="D54" s="249" t="s">
        <v>243</v>
      </c>
      <c r="E54" s="250" t="s">
        <v>241</v>
      </c>
      <c r="F54" s="256"/>
      <c r="G54" s="272">
        <f t="shared" si="7"/>
        <v>0.5247395833333333</v>
      </c>
      <c r="H54" s="272">
        <f t="shared" si="8"/>
        <v>0.5270833333333333</v>
      </c>
      <c r="I54" s="272">
        <f t="shared" si="9"/>
        <v>0.5297619047619048</v>
      </c>
      <c r="J54" s="272">
        <f t="shared" si="10"/>
        <v>0.5328525641025641</v>
      </c>
      <c r="K54" s="272">
        <f t="shared" si="11"/>
        <v>0.5364583333333333</v>
      </c>
      <c r="L54" s="32">
        <f t="shared" si="14"/>
        <v>13.5</v>
      </c>
      <c r="M54" s="4"/>
    </row>
    <row r="55" spans="1:13" ht="12" customHeight="1">
      <c r="A55" s="239">
        <v>6</v>
      </c>
      <c r="B55" s="268">
        <f t="shared" si="12"/>
        <v>53.5</v>
      </c>
      <c r="C55" s="268">
        <f t="shared" si="13"/>
        <v>140.5</v>
      </c>
      <c r="D55" s="222" t="s">
        <v>244</v>
      </c>
      <c r="E55" s="250" t="s">
        <v>241</v>
      </c>
      <c r="F55" s="256"/>
      <c r="G55" s="272">
        <f t="shared" si="7"/>
        <v>0.5403645833333333</v>
      </c>
      <c r="H55" s="272">
        <f t="shared" si="8"/>
        <v>0.54375</v>
      </c>
      <c r="I55" s="272">
        <f t="shared" si="9"/>
        <v>0.5476190476190476</v>
      </c>
      <c r="J55" s="272">
        <f t="shared" si="10"/>
        <v>0.5520833333333333</v>
      </c>
      <c r="K55" s="272">
        <f t="shared" si="11"/>
        <v>0.5572916666666666</v>
      </c>
      <c r="L55" s="32">
        <f t="shared" si="14"/>
        <v>19.5</v>
      </c>
      <c r="M55" s="4"/>
    </row>
    <row r="56" spans="1:13" ht="12" customHeight="1">
      <c r="A56" s="239">
        <v>7.5</v>
      </c>
      <c r="B56" s="268">
        <f t="shared" si="12"/>
        <v>46</v>
      </c>
      <c r="C56" s="268">
        <f t="shared" si="13"/>
        <v>148</v>
      </c>
      <c r="D56" s="249" t="s">
        <v>245</v>
      </c>
      <c r="E56" s="250"/>
      <c r="F56" s="256">
        <v>652</v>
      </c>
      <c r="G56" s="272">
        <f t="shared" si="7"/>
        <v>0.5598958333333333</v>
      </c>
      <c r="H56" s="272">
        <f t="shared" si="8"/>
        <v>0.5645833333333333</v>
      </c>
      <c r="I56" s="272">
        <f t="shared" si="9"/>
        <v>0.5699404761904762</v>
      </c>
      <c r="J56" s="272">
        <f t="shared" si="10"/>
        <v>0.5761217948717948</v>
      </c>
      <c r="K56" s="272">
        <f t="shared" si="11"/>
        <v>0.5833333333333333</v>
      </c>
      <c r="L56" s="32">
        <f t="shared" si="14"/>
        <v>27</v>
      </c>
      <c r="M56" s="4"/>
    </row>
    <row r="57" spans="1:13" ht="12" customHeight="1">
      <c r="A57" s="239">
        <v>0</v>
      </c>
      <c r="B57" s="268">
        <f t="shared" si="12"/>
        <v>46</v>
      </c>
      <c r="C57" s="268">
        <f t="shared" si="13"/>
        <v>148</v>
      </c>
      <c r="D57" s="297" t="s">
        <v>246</v>
      </c>
      <c r="E57" s="248" t="s">
        <v>717</v>
      </c>
      <c r="F57" s="256"/>
      <c r="G57" s="272">
        <f t="shared" si="7"/>
        <v>0.5598958333333333</v>
      </c>
      <c r="H57" s="272">
        <f t="shared" si="8"/>
        <v>0.5645833333333333</v>
      </c>
      <c r="I57" s="272">
        <f t="shared" si="9"/>
        <v>0.5699404761904762</v>
      </c>
      <c r="J57" s="272">
        <f t="shared" si="10"/>
        <v>0.5761217948717948</v>
      </c>
      <c r="K57" s="272">
        <f t="shared" si="11"/>
        <v>0.5833333333333333</v>
      </c>
      <c r="L57" s="32">
        <f t="shared" si="14"/>
        <v>27</v>
      </c>
      <c r="M57" s="4"/>
    </row>
    <row r="58" spans="1:13" ht="12" customHeight="1">
      <c r="A58" s="239">
        <v>3</v>
      </c>
      <c r="B58" s="268">
        <f t="shared" si="12"/>
        <v>43</v>
      </c>
      <c r="C58" s="268">
        <f t="shared" si="13"/>
        <v>151</v>
      </c>
      <c r="D58" s="228" t="s">
        <v>716</v>
      </c>
      <c r="E58" s="248" t="s">
        <v>717</v>
      </c>
      <c r="F58" s="256"/>
      <c r="G58" s="272">
        <f t="shared" si="7"/>
        <v>0.5677083333333333</v>
      </c>
      <c r="H58" s="272">
        <f t="shared" si="8"/>
        <v>0.5729166666666666</v>
      </c>
      <c r="I58" s="272">
        <f t="shared" si="9"/>
        <v>0.5788690476190476</v>
      </c>
      <c r="J58" s="272">
        <f t="shared" si="10"/>
        <v>0.5857371794871795</v>
      </c>
      <c r="K58" s="272">
        <f t="shared" si="11"/>
        <v>0.59375</v>
      </c>
      <c r="L58" s="32">
        <f t="shared" si="14"/>
        <v>30</v>
      </c>
      <c r="M58" s="4"/>
    </row>
    <row r="59" spans="1:13" ht="12" customHeight="1">
      <c r="A59" s="238">
        <v>1</v>
      </c>
      <c r="B59" s="268">
        <f t="shared" si="12"/>
        <v>42</v>
      </c>
      <c r="C59" s="268">
        <f t="shared" si="13"/>
        <v>152</v>
      </c>
      <c r="D59" s="228" t="s">
        <v>718</v>
      </c>
      <c r="E59" s="248" t="s">
        <v>719</v>
      </c>
      <c r="F59" s="256"/>
      <c r="G59" s="272">
        <f t="shared" si="7"/>
        <v>0.5703125</v>
      </c>
      <c r="H59" s="272">
        <f t="shared" si="8"/>
        <v>0.5756944444444444</v>
      </c>
      <c r="I59" s="272">
        <f t="shared" si="9"/>
        <v>0.581845238095238</v>
      </c>
      <c r="J59" s="272">
        <f t="shared" si="10"/>
        <v>0.5889423076923077</v>
      </c>
      <c r="K59" s="272">
        <f t="shared" si="11"/>
        <v>0.5972222222222222</v>
      </c>
      <c r="L59" s="32">
        <f t="shared" si="14"/>
        <v>31</v>
      </c>
      <c r="M59" s="44"/>
    </row>
    <row r="60" spans="1:13" ht="12" customHeight="1">
      <c r="A60" s="238">
        <v>2</v>
      </c>
      <c r="B60" s="268">
        <f t="shared" si="12"/>
        <v>40</v>
      </c>
      <c r="C60" s="268">
        <f t="shared" si="13"/>
        <v>154</v>
      </c>
      <c r="D60" s="222" t="s">
        <v>868</v>
      </c>
      <c r="E60" s="219" t="s">
        <v>51</v>
      </c>
      <c r="F60" s="256"/>
      <c r="G60" s="272">
        <f t="shared" si="7"/>
        <v>0.5755208333333333</v>
      </c>
      <c r="H60" s="272">
        <f t="shared" si="8"/>
        <v>0.5812499999999999</v>
      </c>
      <c r="I60" s="272">
        <f t="shared" si="9"/>
        <v>0.5877976190476191</v>
      </c>
      <c r="J60" s="272">
        <f t="shared" si="10"/>
        <v>0.5953525641025641</v>
      </c>
      <c r="K60" s="272">
        <f t="shared" si="11"/>
        <v>0.6041666666666666</v>
      </c>
      <c r="L60" s="32">
        <f t="shared" si="14"/>
        <v>33</v>
      </c>
      <c r="M60" s="44"/>
    </row>
    <row r="61" spans="1:13" ht="12" customHeight="1">
      <c r="A61" s="238">
        <v>10</v>
      </c>
      <c r="B61" s="268">
        <f t="shared" si="12"/>
        <v>30</v>
      </c>
      <c r="C61" s="268">
        <f t="shared" si="13"/>
        <v>164</v>
      </c>
      <c r="D61" s="222" t="s">
        <v>247</v>
      </c>
      <c r="E61" s="250" t="s">
        <v>51</v>
      </c>
      <c r="F61" s="256"/>
      <c r="G61" s="272">
        <f t="shared" si="7"/>
        <v>0.6015625</v>
      </c>
      <c r="H61" s="272">
        <f t="shared" si="8"/>
        <v>0.6090277777777777</v>
      </c>
      <c r="I61" s="272">
        <f t="shared" si="9"/>
        <v>0.6175595238095237</v>
      </c>
      <c r="J61" s="272">
        <f t="shared" si="10"/>
        <v>0.6274038461538461</v>
      </c>
      <c r="K61" s="272">
        <f t="shared" si="11"/>
        <v>0.6388888888888888</v>
      </c>
      <c r="L61" s="32">
        <f t="shared" si="14"/>
        <v>43</v>
      </c>
      <c r="M61" s="44"/>
    </row>
    <row r="62" spans="1:13" ht="12" customHeight="1">
      <c r="A62" s="238">
        <v>3</v>
      </c>
      <c r="B62" s="268">
        <f>B61-A62</f>
        <v>27</v>
      </c>
      <c r="C62" s="268">
        <f>C61+A62</f>
        <v>167</v>
      </c>
      <c r="D62" s="300" t="s">
        <v>720</v>
      </c>
      <c r="E62" s="250" t="s">
        <v>60</v>
      </c>
      <c r="F62" s="256"/>
      <c r="G62" s="272">
        <f>SUM($G$51+$O$3*L62)</f>
        <v>0.609375</v>
      </c>
      <c r="H62" s="272">
        <f>SUM($G$51+$P$3*L62)</f>
        <v>0.617361111111111</v>
      </c>
      <c r="I62" s="272">
        <f>SUM($I$51+$Q$3*L62)</f>
        <v>0.6264880952380952</v>
      </c>
      <c r="J62" s="272">
        <f>SUM($J$51+$R$3*L62)</f>
        <v>0.6370192307692307</v>
      </c>
      <c r="K62" s="272">
        <f t="shared" si="11"/>
        <v>0.6493055555555556</v>
      </c>
      <c r="L62" s="32">
        <f>A62+L61</f>
        <v>46</v>
      </c>
      <c r="M62" s="44"/>
    </row>
    <row r="63" spans="1:13" ht="12" customHeight="1">
      <c r="A63" s="238">
        <v>4</v>
      </c>
      <c r="B63" s="268">
        <f>B62-A63</f>
        <v>23</v>
      </c>
      <c r="C63" s="268">
        <f>C62+A63</f>
        <v>171</v>
      </c>
      <c r="D63" s="249" t="s">
        <v>248</v>
      </c>
      <c r="E63" s="250" t="s">
        <v>249</v>
      </c>
      <c r="F63" s="256"/>
      <c r="G63" s="272">
        <f>SUM($G$51+$O$3*L63)</f>
        <v>0.6197916666666666</v>
      </c>
      <c r="H63" s="272">
        <f>SUM($G$51+$P$3*L63)</f>
        <v>0.6284722222222222</v>
      </c>
      <c r="I63" s="272">
        <f>SUM($I$51+$Q$3*L63)</f>
        <v>0.6383928571428571</v>
      </c>
      <c r="J63" s="272">
        <f>SUM($J$51+$R$3*L63)</f>
        <v>0.6498397435897436</v>
      </c>
      <c r="K63" s="272">
        <f t="shared" si="11"/>
        <v>0.6631944444444444</v>
      </c>
      <c r="L63" s="32">
        <f>A63+L62</f>
        <v>50</v>
      </c>
      <c r="M63" s="44"/>
    </row>
    <row r="64" spans="1:13" ht="12" customHeight="1">
      <c r="A64" s="238">
        <v>2</v>
      </c>
      <c r="B64" s="268">
        <f t="shared" si="12"/>
        <v>21</v>
      </c>
      <c r="C64" s="268">
        <f t="shared" si="13"/>
        <v>173</v>
      </c>
      <c r="D64" s="249" t="s">
        <v>250</v>
      </c>
      <c r="E64" s="250" t="s">
        <v>251</v>
      </c>
      <c r="F64" s="256"/>
      <c r="G64" s="272">
        <f t="shared" si="7"/>
        <v>0.625</v>
      </c>
      <c r="H64" s="272">
        <f t="shared" si="8"/>
        <v>0.6340277777777777</v>
      </c>
      <c r="I64" s="272">
        <f t="shared" si="9"/>
        <v>0.6443452380952381</v>
      </c>
      <c r="J64" s="272">
        <f t="shared" si="10"/>
        <v>0.65625</v>
      </c>
      <c r="K64" s="272">
        <f t="shared" si="11"/>
        <v>0.6701388888888888</v>
      </c>
      <c r="L64" s="32">
        <f t="shared" si="14"/>
        <v>52</v>
      </c>
      <c r="M64" s="44"/>
    </row>
    <row r="65" spans="1:13" ht="12" customHeight="1">
      <c r="A65" s="238">
        <v>4</v>
      </c>
      <c r="B65" s="268">
        <f t="shared" si="12"/>
        <v>17</v>
      </c>
      <c r="C65" s="268">
        <f t="shared" si="13"/>
        <v>177</v>
      </c>
      <c r="D65" s="249" t="s">
        <v>252</v>
      </c>
      <c r="E65" s="250" t="s">
        <v>76</v>
      </c>
      <c r="F65" s="256"/>
      <c r="G65" s="272">
        <f t="shared" si="7"/>
        <v>0.6354166666666666</v>
      </c>
      <c r="H65" s="272">
        <f t="shared" si="8"/>
        <v>0.6451388888888888</v>
      </c>
      <c r="I65" s="272">
        <f t="shared" si="9"/>
        <v>0.65625</v>
      </c>
      <c r="J65" s="272">
        <f t="shared" si="10"/>
        <v>0.6690705128205128</v>
      </c>
      <c r="K65" s="272">
        <f t="shared" si="11"/>
        <v>0.6840277777777777</v>
      </c>
      <c r="L65" s="32">
        <f t="shared" si="14"/>
        <v>56</v>
      </c>
      <c r="M65" s="44"/>
    </row>
    <row r="66" spans="1:13" ht="12" customHeight="1">
      <c r="A66" s="238">
        <v>3</v>
      </c>
      <c r="B66" s="268">
        <f t="shared" si="12"/>
        <v>14</v>
      </c>
      <c r="C66" s="268">
        <f t="shared" si="13"/>
        <v>180</v>
      </c>
      <c r="D66" s="249" t="s">
        <v>253</v>
      </c>
      <c r="E66" s="250" t="s">
        <v>185</v>
      </c>
      <c r="F66" s="256"/>
      <c r="G66" s="272">
        <f t="shared" si="7"/>
        <v>0.6432291666666666</v>
      </c>
      <c r="H66" s="272">
        <f t="shared" si="8"/>
        <v>0.6534722222222222</v>
      </c>
      <c r="I66" s="272">
        <f t="shared" si="9"/>
        <v>0.6651785714285714</v>
      </c>
      <c r="J66" s="272">
        <f t="shared" si="10"/>
        <v>0.6786858974358974</v>
      </c>
      <c r="K66" s="272">
        <f t="shared" si="11"/>
        <v>0.6944444444444444</v>
      </c>
      <c r="L66" s="32">
        <f t="shared" si="14"/>
        <v>59</v>
      </c>
      <c r="M66" s="44"/>
    </row>
    <row r="67" spans="1:13" ht="12" customHeight="1">
      <c r="A67" s="238">
        <v>2</v>
      </c>
      <c r="B67" s="268">
        <f t="shared" si="12"/>
        <v>12</v>
      </c>
      <c r="C67" s="268">
        <f t="shared" si="13"/>
        <v>182</v>
      </c>
      <c r="D67" s="249" t="s">
        <v>715</v>
      </c>
      <c r="E67" s="250" t="s">
        <v>103</v>
      </c>
      <c r="F67" s="256"/>
      <c r="G67" s="272">
        <f t="shared" si="7"/>
        <v>0.6484375</v>
      </c>
      <c r="H67" s="272">
        <f t="shared" si="8"/>
        <v>0.6590277777777778</v>
      </c>
      <c r="I67" s="272">
        <f t="shared" si="9"/>
        <v>0.6711309523809523</v>
      </c>
      <c r="J67" s="272">
        <f t="shared" si="10"/>
        <v>0.6850961538461539</v>
      </c>
      <c r="K67" s="272">
        <f t="shared" si="11"/>
        <v>0.7013888888888888</v>
      </c>
      <c r="L67" s="32">
        <f t="shared" si="14"/>
        <v>61</v>
      </c>
      <c r="M67" s="44"/>
    </row>
    <row r="68" spans="1:13" ht="12" customHeight="1">
      <c r="A68" s="238">
        <v>4</v>
      </c>
      <c r="B68" s="268">
        <f t="shared" si="12"/>
        <v>8</v>
      </c>
      <c r="C68" s="268">
        <f t="shared" si="13"/>
        <v>186</v>
      </c>
      <c r="D68" s="249" t="s">
        <v>254</v>
      </c>
      <c r="E68" s="250" t="s">
        <v>103</v>
      </c>
      <c r="F68" s="256"/>
      <c r="G68" s="272">
        <f t="shared" si="7"/>
        <v>0.6588541666666666</v>
      </c>
      <c r="H68" s="272">
        <f t="shared" si="8"/>
        <v>0.6701388888888888</v>
      </c>
      <c r="I68" s="272">
        <f t="shared" si="9"/>
        <v>0.6830357142857142</v>
      </c>
      <c r="J68" s="272">
        <f t="shared" si="10"/>
        <v>0.6979166666666666</v>
      </c>
      <c r="K68" s="272">
        <f t="shared" si="11"/>
        <v>0.7152777777777777</v>
      </c>
      <c r="L68" s="32">
        <f t="shared" si="14"/>
        <v>65</v>
      </c>
      <c r="M68" s="44"/>
    </row>
    <row r="69" spans="1:13" ht="12" customHeight="1">
      <c r="A69" s="238">
        <v>2.5</v>
      </c>
      <c r="B69" s="268">
        <f t="shared" si="12"/>
        <v>5.5</v>
      </c>
      <c r="C69" s="268">
        <f t="shared" si="13"/>
        <v>188.5</v>
      </c>
      <c r="D69" s="243" t="s">
        <v>869</v>
      </c>
      <c r="E69" s="219" t="s">
        <v>56</v>
      </c>
      <c r="F69" s="256"/>
      <c r="G69" s="272">
        <f t="shared" si="7"/>
        <v>0.6653645833333333</v>
      </c>
      <c r="H69" s="272">
        <f t="shared" si="8"/>
        <v>0.6770833333333333</v>
      </c>
      <c r="I69" s="272">
        <f t="shared" si="9"/>
        <v>0.6904761904761905</v>
      </c>
      <c r="J69" s="272">
        <f t="shared" si="10"/>
        <v>0.7059294871794871</v>
      </c>
      <c r="K69" s="272">
        <f t="shared" si="11"/>
        <v>0.7239583333333333</v>
      </c>
      <c r="L69" s="32">
        <f t="shared" si="14"/>
        <v>67.5</v>
      </c>
      <c r="M69" s="44"/>
    </row>
    <row r="70" spans="1:13" ht="12" customHeight="1" hidden="1">
      <c r="A70" s="238"/>
      <c r="B70" s="268">
        <f t="shared" si="12"/>
        <v>5.5</v>
      </c>
      <c r="C70" s="268">
        <f t="shared" si="13"/>
        <v>188.5</v>
      </c>
      <c r="D70" s="249"/>
      <c r="E70" s="250"/>
      <c r="F70" s="256"/>
      <c r="G70" s="272">
        <f t="shared" si="7"/>
        <v>0.6653645833333333</v>
      </c>
      <c r="H70" s="272">
        <f t="shared" si="8"/>
        <v>0.6770833333333333</v>
      </c>
      <c r="I70" s="272">
        <f t="shared" si="9"/>
        <v>0.6904761904761905</v>
      </c>
      <c r="J70" s="272">
        <f t="shared" si="10"/>
        <v>0.7059294871794871</v>
      </c>
      <c r="K70" s="272">
        <f t="shared" si="11"/>
        <v>0.7239583333333333</v>
      </c>
      <c r="L70" s="32">
        <f t="shared" si="14"/>
        <v>67.5</v>
      </c>
      <c r="M70" s="44"/>
    </row>
    <row r="71" spans="1:13" ht="12" customHeight="1" hidden="1">
      <c r="A71" s="238"/>
      <c r="B71" s="268">
        <f t="shared" si="12"/>
        <v>5.5</v>
      </c>
      <c r="C71" s="268">
        <f t="shared" si="13"/>
        <v>188.5</v>
      </c>
      <c r="D71" s="249"/>
      <c r="E71" s="250"/>
      <c r="F71" s="256"/>
      <c r="G71" s="272">
        <f t="shared" si="7"/>
        <v>0.6653645833333333</v>
      </c>
      <c r="H71" s="272">
        <f t="shared" si="8"/>
        <v>0.6770833333333333</v>
      </c>
      <c r="I71" s="272">
        <f t="shared" si="9"/>
        <v>0.6904761904761905</v>
      </c>
      <c r="J71" s="272">
        <f t="shared" si="10"/>
        <v>0.7059294871794871</v>
      </c>
      <c r="K71" s="272">
        <f t="shared" si="11"/>
        <v>0.7239583333333333</v>
      </c>
      <c r="L71" s="32">
        <f t="shared" si="14"/>
        <v>67.5</v>
      </c>
      <c r="M71" s="44"/>
    </row>
    <row r="72" spans="1:13" ht="12" customHeight="1" hidden="1">
      <c r="A72" s="238"/>
      <c r="B72" s="268">
        <f t="shared" si="12"/>
        <v>5.5</v>
      </c>
      <c r="C72" s="268">
        <f t="shared" si="13"/>
        <v>188.5</v>
      </c>
      <c r="D72" s="249"/>
      <c r="E72" s="250"/>
      <c r="F72" s="256"/>
      <c r="G72" s="272">
        <f t="shared" si="7"/>
        <v>0.6653645833333333</v>
      </c>
      <c r="H72" s="272">
        <f t="shared" si="8"/>
        <v>0.6770833333333333</v>
      </c>
      <c r="I72" s="272">
        <f t="shared" si="9"/>
        <v>0.6904761904761905</v>
      </c>
      <c r="J72" s="272">
        <f t="shared" si="10"/>
        <v>0.7059294871794871</v>
      </c>
      <c r="K72" s="272">
        <f t="shared" si="11"/>
        <v>0.7239583333333333</v>
      </c>
      <c r="L72" s="32">
        <f t="shared" si="14"/>
        <v>67.5</v>
      </c>
      <c r="M72" s="44"/>
    </row>
    <row r="73" spans="1:13" ht="12" customHeight="1" hidden="1">
      <c r="A73" s="238"/>
      <c r="B73" s="268">
        <f t="shared" si="12"/>
        <v>5.5</v>
      </c>
      <c r="C73" s="268">
        <f t="shared" si="13"/>
        <v>188.5</v>
      </c>
      <c r="D73" s="249"/>
      <c r="E73" s="250"/>
      <c r="F73" s="256"/>
      <c r="G73" s="272">
        <f t="shared" si="7"/>
        <v>0.6653645833333333</v>
      </c>
      <c r="H73" s="272">
        <f t="shared" si="8"/>
        <v>0.6770833333333333</v>
      </c>
      <c r="I73" s="272">
        <f t="shared" si="9"/>
        <v>0.6904761904761905</v>
      </c>
      <c r="J73" s="272">
        <f t="shared" si="10"/>
        <v>0.7059294871794871</v>
      </c>
      <c r="K73" s="272">
        <f t="shared" si="11"/>
        <v>0.7239583333333333</v>
      </c>
      <c r="L73" s="32">
        <f t="shared" si="14"/>
        <v>67.5</v>
      </c>
      <c r="M73" s="44"/>
    </row>
    <row r="74" spans="1:13" ht="12" customHeight="1" hidden="1">
      <c r="A74" s="238"/>
      <c r="B74" s="268">
        <f t="shared" si="12"/>
        <v>5.5</v>
      </c>
      <c r="C74" s="268">
        <f t="shared" si="13"/>
        <v>188.5</v>
      </c>
      <c r="D74" s="249"/>
      <c r="E74" s="250"/>
      <c r="F74" s="256"/>
      <c r="G74" s="272">
        <f t="shared" si="7"/>
        <v>0.6653645833333333</v>
      </c>
      <c r="H74" s="272">
        <f t="shared" si="8"/>
        <v>0.6770833333333333</v>
      </c>
      <c r="I74" s="272">
        <f t="shared" si="9"/>
        <v>0.6904761904761905</v>
      </c>
      <c r="J74" s="272">
        <f t="shared" si="10"/>
        <v>0.7059294871794871</v>
      </c>
      <c r="K74" s="272">
        <f t="shared" si="11"/>
        <v>0.7239583333333333</v>
      </c>
      <c r="L74" s="32">
        <f t="shared" si="14"/>
        <v>67.5</v>
      </c>
      <c r="M74" s="44"/>
    </row>
    <row r="75" spans="1:13" ht="12" customHeight="1" hidden="1">
      <c r="A75" s="238"/>
      <c r="B75" s="268">
        <f t="shared" si="12"/>
        <v>5.5</v>
      </c>
      <c r="C75" s="268">
        <f t="shared" si="13"/>
        <v>188.5</v>
      </c>
      <c r="D75" s="228"/>
      <c r="E75" s="250"/>
      <c r="F75" s="256"/>
      <c r="G75" s="272">
        <f t="shared" si="7"/>
        <v>0.6653645833333333</v>
      </c>
      <c r="H75" s="272">
        <f t="shared" si="8"/>
        <v>0.6770833333333333</v>
      </c>
      <c r="I75" s="272">
        <f t="shared" si="9"/>
        <v>0.6904761904761905</v>
      </c>
      <c r="J75" s="272">
        <f t="shared" si="10"/>
        <v>0.7059294871794871</v>
      </c>
      <c r="K75" s="272">
        <f t="shared" si="11"/>
        <v>0.7239583333333333</v>
      </c>
      <c r="L75" s="32">
        <f t="shared" si="14"/>
        <v>67.5</v>
      </c>
      <c r="M75" s="44"/>
    </row>
    <row r="76" spans="1:13" ht="12" customHeight="1" hidden="1">
      <c r="A76" s="238"/>
      <c r="B76" s="268">
        <f t="shared" si="12"/>
        <v>5.5</v>
      </c>
      <c r="C76" s="268">
        <f t="shared" si="13"/>
        <v>188.5</v>
      </c>
      <c r="D76" s="249"/>
      <c r="E76" s="250"/>
      <c r="F76" s="256"/>
      <c r="G76" s="272">
        <f t="shared" si="7"/>
        <v>0.6653645833333333</v>
      </c>
      <c r="H76" s="272">
        <f t="shared" si="8"/>
        <v>0.6770833333333333</v>
      </c>
      <c r="I76" s="272">
        <f t="shared" si="9"/>
        <v>0.6904761904761905</v>
      </c>
      <c r="J76" s="272">
        <f t="shared" si="10"/>
        <v>0.7059294871794871</v>
      </c>
      <c r="K76" s="272">
        <f t="shared" si="11"/>
        <v>0.7239583333333333</v>
      </c>
      <c r="L76" s="32">
        <f t="shared" si="14"/>
        <v>67.5</v>
      </c>
      <c r="M76" s="44"/>
    </row>
    <row r="77" spans="1:12" ht="12" customHeight="1" hidden="1">
      <c r="A77" s="238"/>
      <c r="B77" s="268">
        <f t="shared" si="12"/>
        <v>5.5</v>
      </c>
      <c r="C77" s="268">
        <f t="shared" si="13"/>
        <v>188.5</v>
      </c>
      <c r="D77" s="249"/>
      <c r="E77" s="250"/>
      <c r="F77" s="256"/>
      <c r="G77" s="272">
        <f t="shared" si="7"/>
        <v>0.6653645833333333</v>
      </c>
      <c r="H77" s="272">
        <f t="shared" si="8"/>
        <v>0.6770833333333333</v>
      </c>
      <c r="I77" s="272">
        <f t="shared" si="9"/>
        <v>0.6904761904761905</v>
      </c>
      <c r="J77" s="272">
        <f t="shared" si="10"/>
        <v>0.7059294871794871</v>
      </c>
      <c r="K77" s="272">
        <f t="shared" si="11"/>
        <v>0.7239583333333333</v>
      </c>
      <c r="L77" s="32">
        <f t="shared" si="14"/>
        <v>67.5</v>
      </c>
    </row>
    <row r="78" spans="1:12" ht="12" customHeight="1" hidden="1">
      <c r="A78" s="238"/>
      <c r="B78" s="268">
        <f t="shared" si="12"/>
        <v>5.5</v>
      </c>
      <c r="C78" s="268">
        <f t="shared" si="13"/>
        <v>188.5</v>
      </c>
      <c r="D78" s="228"/>
      <c r="E78" s="250"/>
      <c r="F78" s="256"/>
      <c r="G78" s="272">
        <f t="shared" si="7"/>
        <v>0.6653645833333333</v>
      </c>
      <c r="H78" s="272">
        <f t="shared" si="8"/>
        <v>0.6770833333333333</v>
      </c>
      <c r="I78" s="272">
        <f t="shared" si="9"/>
        <v>0.6904761904761905</v>
      </c>
      <c r="J78" s="272">
        <f t="shared" si="10"/>
        <v>0.7059294871794871</v>
      </c>
      <c r="K78" s="272">
        <f t="shared" si="11"/>
        <v>0.7239583333333333</v>
      </c>
      <c r="L78" s="32">
        <f t="shared" si="14"/>
        <v>67.5</v>
      </c>
    </row>
    <row r="79" spans="1:12" ht="12" customHeight="1" hidden="1">
      <c r="A79" s="238"/>
      <c r="B79" s="268">
        <f t="shared" si="12"/>
        <v>5.5</v>
      </c>
      <c r="C79" s="268">
        <f t="shared" si="13"/>
        <v>188.5</v>
      </c>
      <c r="D79" s="228"/>
      <c r="E79" s="250"/>
      <c r="F79" s="256"/>
      <c r="G79" s="272">
        <f t="shared" si="7"/>
        <v>0.6653645833333333</v>
      </c>
      <c r="H79" s="272">
        <f t="shared" si="8"/>
        <v>0.6770833333333333</v>
      </c>
      <c r="I79" s="272">
        <f t="shared" si="9"/>
        <v>0.6904761904761905</v>
      </c>
      <c r="J79" s="272">
        <f t="shared" si="10"/>
        <v>0.7059294871794871</v>
      </c>
      <c r="K79" s="272">
        <f t="shared" si="11"/>
        <v>0.7239583333333333</v>
      </c>
      <c r="L79" s="32">
        <f t="shared" si="14"/>
        <v>67.5</v>
      </c>
    </row>
    <row r="80" spans="1:13" ht="12" customHeight="1">
      <c r="A80" s="238">
        <v>5.5</v>
      </c>
      <c r="B80" s="268">
        <f t="shared" si="12"/>
        <v>0</v>
      </c>
      <c r="C80" s="268">
        <f t="shared" si="13"/>
        <v>194</v>
      </c>
      <c r="D80" s="244" t="s">
        <v>255</v>
      </c>
      <c r="E80" s="250"/>
      <c r="F80" s="256"/>
      <c r="G80" s="272">
        <f>SUM($G$51+$O$3*L80)</f>
        <v>0.6796875</v>
      </c>
      <c r="H80" s="272">
        <f>SUM($G$51+$P$3*L80)</f>
        <v>0.6923611111111111</v>
      </c>
      <c r="I80" s="272">
        <f>SUM($I$51+$Q$3*L80)</f>
        <v>0.706845238095238</v>
      </c>
      <c r="J80" s="272">
        <f>SUM($J$51+$R$3*L80)</f>
        <v>0.7235576923076923</v>
      </c>
      <c r="K80" s="272">
        <f t="shared" si="11"/>
        <v>0.7430555555555556</v>
      </c>
      <c r="L80" s="32">
        <f>A80+L79</f>
        <v>73</v>
      </c>
      <c r="M80" s="3" t="s">
        <v>48</v>
      </c>
    </row>
    <row r="81" ht="12.75">
      <c r="E81" s="10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75" r:id="rId2"/>
  <headerFooter alignWithMargins="0">
    <oddFooter>&amp;L&amp;F   &amp;D  &amp;T&amp;R&amp;8Les communes en lettres majuscules sont des
 chefs-lieuxde cantons, sous-réfectures ou préfectures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I89" sqref="I89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1" width="7.7109375" style="2" customWidth="1"/>
    <col min="12" max="12" width="7.8515625" style="3" customWidth="1"/>
    <col min="13" max="13" width="7.8515625" style="4" customWidth="1"/>
    <col min="14" max="14" width="7.851562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 t="s">
        <v>1</v>
      </c>
      <c r="M1" s="30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05" t="s">
        <v>122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5"/>
      <c r="M2" s="10"/>
      <c r="N2" s="35"/>
      <c r="O2" s="35"/>
      <c r="P2" s="5"/>
      <c r="Q2" s="5"/>
      <c r="R2" s="5"/>
      <c r="S2" s="12"/>
    </row>
    <row r="3" spans="1:19" ht="12.75" customHeight="1">
      <c r="A3" s="305" t="s">
        <v>256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168" t="s">
        <v>2</v>
      </c>
      <c r="M3" s="10">
        <v>1</v>
      </c>
      <c r="N3" s="35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 customHeight="1">
      <c r="A4" s="304" t="s">
        <v>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2" t="s">
        <v>22</v>
      </c>
      <c r="M4" s="2" t="s">
        <v>23</v>
      </c>
    </row>
    <row r="5" spans="1:14" ht="12.75" customHeight="1" thickBot="1">
      <c r="A5" s="17"/>
      <c r="B5" s="10"/>
      <c r="C5" s="170" t="s">
        <v>257</v>
      </c>
      <c r="D5" s="306" t="s">
        <v>258</v>
      </c>
      <c r="E5" s="306"/>
      <c r="F5" s="306"/>
      <c r="G5" s="306"/>
      <c r="H5" s="17">
        <v>192.5</v>
      </c>
      <c r="I5" s="10" t="s">
        <v>5</v>
      </c>
      <c r="J5" s="10"/>
      <c r="K5" s="10"/>
      <c r="L5" s="18">
        <v>0.11458333333333333</v>
      </c>
      <c r="M5" s="18">
        <v>0.11458333333333333</v>
      </c>
      <c r="N5" s="3" t="s">
        <v>6</v>
      </c>
    </row>
    <row r="6" spans="1:14" ht="12.75" customHeight="1" thickBot="1">
      <c r="A6" s="19"/>
      <c r="B6" s="20" t="s">
        <v>5</v>
      </c>
      <c r="C6" s="20"/>
      <c r="D6" s="21" t="s">
        <v>7</v>
      </c>
      <c r="E6" s="22" t="s">
        <v>8</v>
      </c>
      <c r="F6" s="22" t="s">
        <v>9</v>
      </c>
      <c r="G6" s="303" t="s">
        <v>10</v>
      </c>
      <c r="H6" s="303"/>
      <c r="I6" s="303"/>
      <c r="J6" s="303"/>
      <c r="K6" s="303"/>
      <c r="L6" s="18">
        <v>0.4479166666666667</v>
      </c>
      <c r="M6" s="18">
        <v>0.4479166666666667</v>
      </c>
      <c r="N6" s="16" t="s">
        <v>11</v>
      </c>
    </row>
    <row r="7" spans="1:12" ht="12.75" customHeight="1" thickBot="1">
      <c r="A7" s="24" t="s">
        <v>12</v>
      </c>
      <c r="B7" s="25" t="s">
        <v>13</v>
      </c>
      <c r="C7" s="25" t="s">
        <v>14</v>
      </c>
      <c r="D7" s="26"/>
      <c r="E7" s="28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</row>
    <row r="8" spans="1:12" ht="12" customHeight="1">
      <c r="A8" s="183"/>
      <c r="B8" s="21"/>
      <c r="C8" s="21"/>
      <c r="D8" s="186" t="s">
        <v>246</v>
      </c>
      <c r="E8" s="207"/>
      <c r="F8" s="201"/>
      <c r="G8" s="21"/>
      <c r="H8" s="58"/>
      <c r="I8" s="58"/>
      <c r="J8" s="58"/>
      <c r="K8" s="191"/>
      <c r="L8" s="29"/>
    </row>
    <row r="9" spans="1:15" ht="12" customHeight="1">
      <c r="A9" s="238">
        <v>0</v>
      </c>
      <c r="B9" s="268">
        <f>H5</f>
        <v>192.5</v>
      </c>
      <c r="C9" s="268">
        <f>C8+A9</f>
        <v>0</v>
      </c>
      <c r="D9" s="244" t="s">
        <v>255</v>
      </c>
      <c r="E9" s="219" t="s">
        <v>104</v>
      </c>
      <c r="F9" s="256"/>
      <c r="G9" s="270">
        <f>$L$5</f>
        <v>0.11458333333333333</v>
      </c>
      <c r="H9" s="270">
        <f>$L$5</f>
        <v>0.11458333333333333</v>
      </c>
      <c r="I9" s="270">
        <f>$L$5</f>
        <v>0.11458333333333333</v>
      </c>
      <c r="J9" s="270">
        <f>$M$5</f>
        <v>0.11458333333333333</v>
      </c>
      <c r="K9" s="270">
        <f>$M$5</f>
        <v>0.11458333333333333</v>
      </c>
      <c r="L9" s="30"/>
      <c r="N9" s="4"/>
      <c r="O9" s="4"/>
    </row>
    <row r="10" spans="1:15" ht="12" customHeight="1">
      <c r="A10" s="238">
        <v>5</v>
      </c>
      <c r="B10" s="268">
        <f>B9-A10</f>
        <v>187.5</v>
      </c>
      <c r="C10" s="268">
        <f>C9+A10</f>
        <v>5</v>
      </c>
      <c r="D10" s="249" t="s">
        <v>259</v>
      </c>
      <c r="E10" s="250" t="s">
        <v>104</v>
      </c>
      <c r="F10" s="256"/>
      <c r="G10" s="272">
        <f>SUM($G$9+$O$3*C10)</f>
        <v>0.12760416666666666</v>
      </c>
      <c r="H10" s="272">
        <f>SUM($H$9+$P$3*C10)</f>
        <v>0.1284722222222222</v>
      </c>
      <c r="I10" s="272">
        <f>SUM($I$9+$Q$3*C10)</f>
        <v>0.1294642857142857</v>
      </c>
      <c r="J10" s="272">
        <f>SUM($J$9+$R$3*C10)</f>
        <v>0.13060897435897434</v>
      </c>
      <c r="K10" s="272">
        <f>SUM($K$9+$S$3*C10)</f>
        <v>0.13194444444444445</v>
      </c>
      <c r="L10" s="30"/>
      <c r="N10" s="4"/>
      <c r="O10" s="4"/>
    </row>
    <row r="11" spans="1:15" ht="12" customHeight="1">
      <c r="A11" s="238">
        <v>2</v>
      </c>
      <c r="B11" s="268">
        <f aca="true" t="shared" si="0" ref="B11:B49">B10-A11</f>
        <v>185.5</v>
      </c>
      <c r="C11" s="268">
        <f>C10+A11</f>
        <v>7</v>
      </c>
      <c r="D11" s="222" t="s">
        <v>260</v>
      </c>
      <c r="E11" s="250" t="s">
        <v>104</v>
      </c>
      <c r="F11" s="256"/>
      <c r="G11" s="272">
        <f aca="true" t="shared" si="1" ref="G11:G48">SUM($G$9+$O$3*C11)</f>
        <v>0.1328125</v>
      </c>
      <c r="H11" s="272">
        <f aca="true" t="shared" si="2" ref="H11:H48">SUM($H$9+$P$3*C11)</f>
        <v>0.13402777777777777</v>
      </c>
      <c r="I11" s="272">
        <f aca="true" t="shared" si="3" ref="I11:I48">SUM($I$9+$Q$3*C11)</f>
        <v>0.13541666666666666</v>
      </c>
      <c r="J11" s="272">
        <f aca="true" t="shared" si="4" ref="J11:J48">SUM($J$9+$R$3*C11)</f>
        <v>0.13701923076923075</v>
      </c>
      <c r="K11" s="272">
        <f aca="true" t="shared" si="5" ref="K11:K48">SUM($K$9+$S$3*C11)</f>
        <v>0.1388888888888889</v>
      </c>
      <c r="L11" s="30"/>
      <c r="N11" s="4"/>
      <c r="O11" s="4"/>
    </row>
    <row r="12" spans="1:15" ht="12" customHeight="1">
      <c r="A12" s="288">
        <v>2</v>
      </c>
      <c r="B12" s="268">
        <f t="shared" si="0"/>
        <v>183.5</v>
      </c>
      <c r="C12" s="268">
        <f aca="true" t="shared" si="6" ref="C12:C49">C11+A12</f>
        <v>9</v>
      </c>
      <c r="D12" s="296" t="s">
        <v>261</v>
      </c>
      <c r="E12" s="250" t="s">
        <v>104</v>
      </c>
      <c r="F12" s="284"/>
      <c r="G12" s="272">
        <f>SUM($G$9+$O$3*C12)</f>
        <v>0.13802083333333331</v>
      </c>
      <c r="H12" s="272">
        <f t="shared" si="2"/>
        <v>0.13958333333333334</v>
      </c>
      <c r="I12" s="272">
        <f t="shared" si="3"/>
        <v>0.14136904761904762</v>
      </c>
      <c r="J12" s="272">
        <f t="shared" si="4"/>
        <v>0.14342948717948717</v>
      </c>
      <c r="K12" s="272">
        <f t="shared" si="5"/>
        <v>0.14583333333333331</v>
      </c>
      <c r="L12" s="30"/>
      <c r="N12" s="4"/>
      <c r="O12" s="4"/>
    </row>
    <row r="13" spans="1:15" ht="12" customHeight="1">
      <c r="A13" s="288">
        <v>1</v>
      </c>
      <c r="B13" s="268">
        <f t="shared" si="0"/>
        <v>182.5</v>
      </c>
      <c r="C13" s="268">
        <f t="shared" si="6"/>
        <v>10</v>
      </c>
      <c r="D13" s="296" t="s">
        <v>262</v>
      </c>
      <c r="E13" s="250" t="s">
        <v>104</v>
      </c>
      <c r="F13" s="284"/>
      <c r="G13" s="272">
        <f t="shared" si="1"/>
        <v>0.140625</v>
      </c>
      <c r="H13" s="272">
        <f t="shared" si="2"/>
        <v>0.1423611111111111</v>
      </c>
      <c r="I13" s="272">
        <f t="shared" si="3"/>
        <v>0.14434523809523808</v>
      </c>
      <c r="J13" s="272">
        <f t="shared" si="4"/>
        <v>0.14663461538461536</v>
      </c>
      <c r="K13" s="272">
        <f t="shared" si="5"/>
        <v>0.14930555555555555</v>
      </c>
      <c r="L13" s="30"/>
      <c r="N13" s="4"/>
      <c r="O13" s="4"/>
    </row>
    <row r="14" spans="1:18" ht="12" customHeight="1">
      <c r="A14" s="288">
        <v>2</v>
      </c>
      <c r="B14" s="268">
        <f t="shared" si="0"/>
        <v>180.5</v>
      </c>
      <c r="C14" s="268">
        <f t="shared" si="6"/>
        <v>12</v>
      </c>
      <c r="D14" s="296" t="s">
        <v>263</v>
      </c>
      <c r="E14" s="251" t="s">
        <v>241</v>
      </c>
      <c r="F14" s="284"/>
      <c r="G14" s="272">
        <f t="shared" si="1"/>
        <v>0.14583333333333331</v>
      </c>
      <c r="H14" s="272">
        <f t="shared" si="2"/>
        <v>0.14791666666666664</v>
      </c>
      <c r="I14" s="272">
        <f t="shared" si="3"/>
        <v>0.15029761904761904</v>
      </c>
      <c r="J14" s="272">
        <f t="shared" si="4"/>
        <v>0.1530448717948718</v>
      </c>
      <c r="K14" s="272">
        <f t="shared" si="5"/>
        <v>0.15625</v>
      </c>
      <c r="L14" s="30"/>
      <c r="N14" s="4"/>
      <c r="O14" s="4"/>
      <c r="R14" s="4"/>
    </row>
    <row r="15" spans="1:15" ht="12" customHeight="1">
      <c r="A15" s="288">
        <v>3</v>
      </c>
      <c r="B15" s="268">
        <f t="shared" si="0"/>
        <v>177.5</v>
      </c>
      <c r="C15" s="268">
        <f t="shared" si="6"/>
        <v>15</v>
      </c>
      <c r="D15" s="243" t="s">
        <v>264</v>
      </c>
      <c r="E15" s="251" t="s">
        <v>241</v>
      </c>
      <c r="F15" s="284"/>
      <c r="G15" s="272">
        <f t="shared" si="1"/>
        <v>0.15364583333333331</v>
      </c>
      <c r="H15" s="272">
        <f t="shared" si="2"/>
        <v>0.15625</v>
      </c>
      <c r="I15" s="272">
        <f t="shared" si="3"/>
        <v>0.15922619047619047</v>
      </c>
      <c r="J15" s="272">
        <f t="shared" si="4"/>
        <v>0.1626602564102564</v>
      </c>
      <c r="K15" s="272">
        <f t="shared" si="5"/>
        <v>0.16666666666666666</v>
      </c>
      <c r="L15" s="30"/>
      <c r="N15" s="4"/>
      <c r="O15" s="4"/>
    </row>
    <row r="16" spans="1:15" ht="12" customHeight="1">
      <c r="A16" s="288">
        <v>1.5</v>
      </c>
      <c r="B16" s="268">
        <f t="shared" si="0"/>
        <v>176</v>
      </c>
      <c r="C16" s="268">
        <f t="shared" si="6"/>
        <v>16.5</v>
      </c>
      <c r="D16" s="296" t="s">
        <v>825</v>
      </c>
      <c r="E16" s="251" t="s">
        <v>241</v>
      </c>
      <c r="F16" s="284"/>
      <c r="G16" s="272">
        <f t="shared" si="1"/>
        <v>0.15755208333333331</v>
      </c>
      <c r="H16" s="272">
        <f t="shared" si="2"/>
        <v>0.16041666666666665</v>
      </c>
      <c r="I16" s="272">
        <f t="shared" si="3"/>
        <v>0.1636904761904762</v>
      </c>
      <c r="J16" s="272">
        <f t="shared" si="4"/>
        <v>0.1674679487179487</v>
      </c>
      <c r="K16" s="272">
        <f t="shared" si="5"/>
        <v>0.171875</v>
      </c>
      <c r="L16" s="30"/>
      <c r="N16" s="4"/>
      <c r="O16" s="4"/>
    </row>
    <row r="17" spans="1:15" ht="12" customHeight="1">
      <c r="A17" s="288">
        <v>6.5</v>
      </c>
      <c r="B17" s="268">
        <f t="shared" si="0"/>
        <v>169.5</v>
      </c>
      <c r="C17" s="268">
        <f t="shared" si="6"/>
        <v>23</v>
      </c>
      <c r="D17" s="296" t="s">
        <v>265</v>
      </c>
      <c r="E17" s="251" t="s">
        <v>76</v>
      </c>
      <c r="F17" s="284"/>
      <c r="G17" s="272">
        <f t="shared" si="1"/>
        <v>0.17447916666666666</v>
      </c>
      <c r="H17" s="272">
        <f t="shared" si="2"/>
        <v>0.1784722222222222</v>
      </c>
      <c r="I17" s="272">
        <f t="shared" si="3"/>
        <v>0.18303571428571427</v>
      </c>
      <c r="J17" s="272">
        <f t="shared" si="4"/>
        <v>0.18830128205128205</v>
      </c>
      <c r="K17" s="272">
        <f t="shared" si="5"/>
        <v>0.19444444444444442</v>
      </c>
      <c r="L17" s="30"/>
      <c r="N17" s="4"/>
      <c r="O17" s="4"/>
    </row>
    <row r="18" spans="1:15" ht="12" customHeight="1">
      <c r="A18" s="288">
        <v>2</v>
      </c>
      <c r="B18" s="268">
        <f t="shared" si="0"/>
        <v>167.5</v>
      </c>
      <c r="C18" s="268">
        <f t="shared" si="6"/>
        <v>25</v>
      </c>
      <c r="D18" s="296" t="s">
        <v>266</v>
      </c>
      <c r="E18" s="227" t="s">
        <v>268</v>
      </c>
      <c r="F18" s="284"/>
      <c r="G18" s="272">
        <f t="shared" si="1"/>
        <v>0.1796875</v>
      </c>
      <c r="H18" s="272">
        <f t="shared" si="2"/>
        <v>0.18402777777777776</v>
      </c>
      <c r="I18" s="272">
        <f t="shared" si="3"/>
        <v>0.18898809523809523</v>
      </c>
      <c r="J18" s="272">
        <f t="shared" si="4"/>
        <v>0.19471153846153844</v>
      </c>
      <c r="K18" s="272">
        <f t="shared" si="5"/>
        <v>0.2013888888888889</v>
      </c>
      <c r="L18" s="30"/>
      <c r="N18" s="4"/>
      <c r="O18" s="4"/>
    </row>
    <row r="19" spans="1:15" ht="12" customHeight="1">
      <c r="A19" s="288">
        <v>4</v>
      </c>
      <c r="B19" s="268">
        <f t="shared" si="0"/>
        <v>163.5</v>
      </c>
      <c r="C19" s="268">
        <f t="shared" si="6"/>
        <v>29</v>
      </c>
      <c r="D19" s="243" t="s">
        <v>267</v>
      </c>
      <c r="E19" s="251" t="s">
        <v>268</v>
      </c>
      <c r="F19" s="284"/>
      <c r="G19" s="272">
        <f t="shared" si="1"/>
        <v>0.19010416666666666</v>
      </c>
      <c r="H19" s="272">
        <f t="shared" si="2"/>
        <v>0.19513888888888886</v>
      </c>
      <c r="I19" s="272">
        <f t="shared" si="3"/>
        <v>0.20089285714285715</v>
      </c>
      <c r="J19" s="272">
        <f t="shared" si="4"/>
        <v>0.20753205128205127</v>
      </c>
      <c r="K19" s="272">
        <f t="shared" si="5"/>
        <v>0.21527777777777776</v>
      </c>
      <c r="L19" s="30"/>
      <c r="N19" s="4"/>
      <c r="O19" s="4"/>
    </row>
    <row r="20" spans="1:15" ht="12" customHeight="1">
      <c r="A20" s="288">
        <v>2</v>
      </c>
      <c r="B20" s="268">
        <f t="shared" si="0"/>
        <v>161.5</v>
      </c>
      <c r="C20" s="268">
        <f t="shared" si="6"/>
        <v>31</v>
      </c>
      <c r="D20" s="243" t="s">
        <v>269</v>
      </c>
      <c r="E20" s="251" t="s">
        <v>268</v>
      </c>
      <c r="F20" s="284"/>
      <c r="G20" s="272">
        <f t="shared" si="1"/>
        <v>0.1953125</v>
      </c>
      <c r="H20" s="272">
        <f t="shared" si="2"/>
        <v>0.20069444444444443</v>
      </c>
      <c r="I20" s="272">
        <f t="shared" si="3"/>
        <v>0.20684523809523808</v>
      </c>
      <c r="J20" s="272">
        <f t="shared" si="4"/>
        <v>0.21394230769230768</v>
      </c>
      <c r="K20" s="272">
        <f t="shared" si="5"/>
        <v>0.2222222222222222</v>
      </c>
      <c r="L20" s="30"/>
      <c r="N20" s="4"/>
      <c r="O20" s="4"/>
    </row>
    <row r="21" spans="1:15" ht="12" customHeight="1">
      <c r="A21" s="288">
        <v>3.5</v>
      </c>
      <c r="B21" s="268">
        <f t="shared" si="0"/>
        <v>158</v>
      </c>
      <c r="C21" s="268">
        <f t="shared" si="6"/>
        <v>34.5</v>
      </c>
      <c r="D21" s="225" t="s">
        <v>870</v>
      </c>
      <c r="E21" s="227" t="s">
        <v>871</v>
      </c>
      <c r="F21" s="284"/>
      <c r="G21" s="272">
        <f t="shared" si="1"/>
        <v>0.20442708333333331</v>
      </c>
      <c r="H21" s="272">
        <f t="shared" si="2"/>
        <v>0.21041666666666664</v>
      </c>
      <c r="I21" s="272">
        <f t="shared" si="3"/>
        <v>0.21726190476190477</v>
      </c>
      <c r="J21" s="272">
        <f t="shared" si="4"/>
        <v>0.2251602564102564</v>
      </c>
      <c r="K21" s="272">
        <f t="shared" si="5"/>
        <v>0.234375</v>
      </c>
      <c r="L21" s="30"/>
      <c r="N21" s="4"/>
      <c r="O21" s="4"/>
    </row>
    <row r="22" spans="1:15" ht="12" customHeight="1">
      <c r="A22" s="288">
        <v>4.5</v>
      </c>
      <c r="B22" s="268">
        <f t="shared" si="0"/>
        <v>153.5</v>
      </c>
      <c r="C22" s="268">
        <f t="shared" si="6"/>
        <v>39</v>
      </c>
      <c r="D22" s="296" t="s">
        <v>270</v>
      </c>
      <c r="E22" s="251" t="s">
        <v>80</v>
      </c>
      <c r="F22" s="284"/>
      <c r="G22" s="272">
        <f t="shared" si="1"/>
        <v>0.21614583333333331</v>
      </c>
      <c r="H22" s="272">
        <f t="shared" si="2"/>
        <v>0.22291666666666665</v>
      </c>
      <c r="I22" s="272">
        <f t="shared" si="3"/>
        <v>0.2306547619047619</v>
      </c>
      <c r="J22" s="272">
        <f t="shared" si="4"/>
        <v>0.23958333333333331</v>
      </c>
      <c r="K22" s="272">
        <f t="shared" si="5"/>
        <v>0.25</v>
      </c>
      <c r="L22" s="30"/>
      <c r="N22" s="4"/>
      <c r="O22" s="4"/>
    </row>
    <row r="23" spans="1:15" ht="12" customHeight="1">
      <c r="A23" s="288">
        <v>9.5</v>
      </c>
      <c r="B23" s="268">
        <f t="shared" si="0"/>
        <v>144</v>
      </c>
      <c r="C23" s="268">
        <f t="shared" si="6"/>
        <v>48.5</v>
      </c>
      <c r="D23" s="243" t="s">
        <v>271</v>
      </c>
      <c r="E23" s="251" t="s">
        <v>272</v>
      </c>
      <c r="F23" s="284"/>
      <c r="G23" s="272">
        <f t="shared" si="1"/>
        <v>0.24088541666666663</v>
      </c>
      <c r="H23" s="272">
        <f t="shared" si="2"/>
        <v>0.24930555555555556</v>
      </c>
      <c r="I23" s="272">
        <f t="shared" si="3"/>
        <v>0.2589285714285714</v>
      </c>
      <c r="J23" s="272">
        <f t="shared" si="4"/>
        <v>0.27003205128205127</v>
      </c>
      <c r="K23" s="272">
        <f t="shared" si="5"/>
        <v>0.2829861111111111</v>
      </c>
      <c r="L23" s="30"/>
      <c r="N23" s="4"/>
      <c r="O23" s="4"/>
    </row>
    <row r="24" spans="1:15" ht="12" customHeight="1">
      <c r="A24" s="288">
        <v>3</v>
      </c>
      <c r="B24" s="268">
        <f t="shared" si="0"/>
        <v>141</v>
      </c>
      <c r="C24" s="268">
        <f t="shared" si="6"/>
        <v>51.5</v>
      </c>
      <c r="D24" s="296" t="s">
        <v>273</v>
      </c>
      <c r="E24" s="251" t="s">
        <v>80</v>
      </c>
      <c r="F24" s="284"/>
      <c r="G24" s="272">
        <f t="shared" si="1"/>
        <v>0.24869791666666663</v>
      </c>
      <c r="H24" s="272">
        <f t="shared" si="2"/>
        <v>0.25763888888888886</v>
      </c>
      <c r="I24" s="272">
        <f t="shared" si="3"/>
        <v>0.26785714285714285</v>
      </c>
      <c r="J24" s="272">
        <f t="shared" si="4"/>
        <v>0.2796474358974359</v>
      </c>
      <c r="K24" s="272">
        <f t="shared" si="5"/>
        <v>0.2934027777777778</v>
      </c>
      <c r="L24" s="30"/>
      <c r="N24" s="4"/>
      <c r="O24" s="4"/>
    </row>
    <row r="25" spans="1:15" ht="12" customHeight="1">
      <c r="A25" s="289">
        <v>3</v>
      </c>
      <c r="B25" s="273">
        <f t="shared" si="0"/>
        <v>138</v>
      </c>
      <c r="C25" s="273">
        <f t="shared" si="6"/>
        <v>54.5</v>
      </c>
      <c r="D25" s="245" t="s">
        <v>722</v>
      </c>
      <c r="E25" s="213" t="s">
        <v>80</v>
      </c>
      <c r="F25" s="286"/>
      <c r="G25" s="276">
        <f t="shared" si="1"/>
        <v>0.25651041666666663</v>
      </c>
      <c r="H25" s="276">
        <f t="shared" si="2"/>
        <v>0.2659722222222222</v>
      </c>
      <c r="I25" s="276">
        <f t="shared" si="3"/>
        <v>0.27678571428571425</v>
      </c>
      <c r="J25" s="276">
        <f t="shared" si="4"/>
        <v>0.2892628205128205</v>
      </c>
      <c r="K25" s="276">
        <f t="shared" si="5"/>
        <v>0.3038194444444444</v>
      </c>
      <c r="L25" s="30"/>
      <c r="N25" s="4"/>
      <c r="O25" s="4"/>
    </row>
    <row r="26" spans="1:15" ht="12" customHeight="1">
      <c r="A26" s="288">
        <v>3</v>
      </c>
      <c r="B26" s="268">
        <f t="shared" si="0"/>
        <v>135</v>
      </c>
      <c r="C26" s="268">
        <f t="shared" si="6"/>
        <v>57.5</v>
      </c>
      <c r="D26" s="225" t="s">
        <v>274</v>
      </c>
      <c r="E26" s="251" t="s">
        <v>80</v>
      </c>
      <c r="F26" s="284"/>
      <c r="G26" s="272">
        <f t="shared" si="1"/>
        <v>0.26432291666666663</v>
      </c>
      <c r="H26" s="272">
        <f t="shared" si="2"/>
        <v>0.2743055555555555</v>
      </c>
      <c r="I26" s="272">
        <f t="shared" si="3"/>
        <v>0.2857142857142857</v>
      </c>
      <c r="J26" s="272">
        <f t="shared" si="4"/>
        <v>0.2988782051282051</v>
      </c>
      <c r="K26" s="272">
        <f t="shared" si="5"/>
        <v>0.3142361111111111</v>
      </c>
      <c r="L26" s="30"/>
      <c r="N26" s="4"/>
      <c r="O26" s="4"/>
    </row>
    <row r="27" spans="1:15" ht="12" customHeight="1">
      <c r="A27" s="288">
        <v>2</v>
      </c>
      <c r="B27" s="268">
        <f t="shared" si="0"/>
        <v>133</v>
      </c>
      <c r="C27" s="268">
        <f t="shared" si="6"/>
        <v>59.5</v>
      </c>
      <c r="D27" s="296" t="s">
        <v>275</v>
      </c>
      <c r="E27" s="227" t="s">
        <v>80</v>
      </c>
      <c r="F27" s="284"/>
      <c r="G27" s="272">
        <f t="shared" si="1"/>
        <v>0.26953125</v>
      </c>
      <c r="H27" s="272">
        <f t="shared" si="2"/>
        <v>0.27986111111111106</v>
      </c>
      <c r="I27" s="272">
        <f t="shared" si="3"/>
        <v>0.29166666666666663</v>
      </c>
      <c r="J27" s="272">
        <f t="shared" si="4"/>
        <v>0.3052884615384615</v>
      </c>
      <c r="K27" s="272">
        <f t="shared" si="5"/>
        <v>0.3211805555555555</v>
      </c>
      <c r="L27" s="30"/>
      <c r="N27" s="4"/>
      <c r="O27" s="4"/>
    </row>
    <row r="28" spans="1:15" ht="12" customHeight="1">
      <c r="A28" s="288">
        <v>4.5</v>
      </c>
      <c r="B28" s="268">
        <f t="shared" si="0"/>
        <v>128.5</v>
      </c>
      <c r="C28" s="268">
        <f t="shared" si="6"/>
        <v>64</v>
      </c>
      <c r="D28" s="296" t="s">
        <v>276</v>
      </c>
      <c r="E28" s="227" t="s">
        <v>80</v>
      </c>
      <c r="F28" s="284"/>
      <c r="G28" s="272">
        <f t="shared" si="1"/>
        <v>0.28125</v>
      </c>
      <c r="H28" s="272">
        <f t="shared" si="2"/>
        <v>0.29236111111111107</v>
      </c>
      <c r="I28" s="272">
        <f t="shared" si="3"/>
        <v>0.3050595238095238</v>
      </c>
      <c r="J28" s="272">
        <f t="shared" si="4"/>
        <v>0.31971153846153844</v>
      </c>
      <c r="K28" s="272">
        <f t="shared" si="5"/>
        <v>0.3368055555555555</v>
      </c>
      <c r="L28" s="30"/>
      <c r="N28" s="4"/>
      <c r="O28" s="4"/>
    </row>
    <row r="29" spans="1:15" ht="12" customHeight="1">
      <c r="A29" s="288">
        <v>3.5</v>
      </c>
      <c r="B29" s="268">
        <f t="shared" si="0"/>
        <v>125</v>
      </c>
      <c r="C29" s="268">
        <f t="shared" si="6"/>
        <v>67.5</v>
      </c>
      <c r="D29" s="296" t="s">
        <v>277</v>
      </c>
      <c r="E29" s="227" t="s">
        <v>80</v>
      </c>
      <c r="F29" s="284"/>
      <c r="G29" s="272">
        <f t="shared" si="1"/>
        <v>0.2903645833333333</v>
      </c>
      <c r="H29" s="272">
        <f t="shared" si="2"/>
        <v>0.3020833333333333</v>
      </c>
      <c r="I29" s="272">
        <f t="shared" si="3"/>
        <v>0.31547619047619047</v>
      </c>
      <c r="J29" s="272">
        <f t="shared" si="4"/>
        <v>0.33092948717948717</v>
      </c>
      <c r="K29" s="272">
        <f t="shared" si="5"/>
        <v>0.3489583333333333</v>
      </c>
      <c r="L29" s="30"/>
      <c r="N29" s="4"/>
      <c r="O29" s="4"/>
    </row>
    <row r="30" spans="1:15" ht="12" customHeight="1">
      <c r="A30" s="288">
        <v>4.5</v>
      </c>
      <c r="B30" s="268">
        <f t="shared" si="0"/>
        <v>120.5</v>
      </c>
      <c r="C30" s="268">
        <f t="shared" si="6"/>
        <v>72</v>
      </c>
      <c r="D30" s="297" t="s">
        <v>721</v>
      </c>
      <c r="E30" s="251" t="s">
        <v>278</v>
      </c>
      <c r="F30" s="284"/>
      <c r="G30" s="272">
        <f t="shared" si="1"/>
        <v>0.3020833333333333</v>
      </c>
      <c r="H30" s="272">
        <f t="shared" si="2"/>
        <v>0.3145833333333333</v>
      </c>
      <c r="I30" s="272">
        <f t="shared" si="3"/>
        <v>0.3288690476190476</v>
      </c>
      <c r="J30" s="272">
        <f t="shared" si="4"/>
        <v>0.3453525641025641</v>
      </c>
      <c r="K30" s="272">
        <f t="shared" si="5"/>
        <v>0.3645833333333333</v>
      </c>
      <c r="L30" s="30"/>
      <c r="N30" s="4"/>
      <c r="O30" s="4"/>
    </row>
    <row r="31" spans="1:15" ht="12" customHeight="1">
      <c r="A31" s="288">
        <v>2.5</v>
      </c>
      <c r="B31" s="268">
        <f t="shared" si="0"/>
        <v>118</v>
      </c>
      <c r="C31" s="268">
        <f t="shared" si="6"/>
        <v>74.5</v>
      </c>
      <c r="D31" s="296" t="s">
        <v>826</v>
      </c>
      <c r="E31" s="248" t="s">
        <v>278</v>
      </c>
      <c r="F31" s="284"/>
      <c r="G31" s="272">
        <f t="shared" si="1"/>
        <v>0.30859375</v>
      </c>
      <c r="H31" s="272">
        <f t="shared" si="2"/>
        <v>0.32152777777777775</v>
      </c>
      <c r="I31" s="272">
        <f t="shared" si="3"/>
        <v>0.3363095238095238</v>
      </c>
      <c r="J31" s="272">
        <f t="shared" si="4"/>
        <v>0.3533653846153846</v>
      </c>
      <c r="K31" s="272">
        <f t="shared" si="5"/>
        <v>0.37326388888888884</v>
      </c>
      <c r="L31" s="30"/>
      <c r="N31" s="4"/>
      <c r="O31" s="4"/>
    </row>
    <row r="32" spans="1:15" ht="12" customHeight="1">
      <c r="A32" s="288">
        <v>6</v>
      </c>
      <c r="B32" s="268">
        <f t="shared" si="0"/>
        <v>112</v>
      </c>
      <c r="C32" s="268">
        <f t="shared" si="6"/>
        <v>80.5</v>
      </c>
      <c r="D32" s="296" t="s">
        <v>279</v>
      </c>
      <c r="E32" s="251" t="s">
        <v>278</v>
      </c>
      <c r="F32" s="284"/>
      <c r="G32" s="272">
        <f t="shared" si="1"/>
        <v>0.32421875</v>
      </c>
      <c r="H32" s="272">
        <f t="shared" si="2"/>
        <v>0.3381944444444444</v>
      </c>
      <c r="I32" s="272">
        <f t="shared" si="3"/>
        <v>0.35416666666666663</v>
      </c>
      <c r="J32" s="272">
        <f t="shared" si="4"/>
        <v>0.3725961538461538</v>
      </c>
      <c r="K32" s="272">
        <f t="shared" si="5"/>
        <v>0.3940972222222222</v>
      </c>
      <c r="L32" s="30"/>
      <c r="N32" s="4"/>
      <c r="O32" s="4"/>
    </row>
    <row r="33" spans="1:15" ht="12" customHeight="1">
      <c r="A33" s="288">
        <v>5</v>
      </c>
      <c r="B33" s="268">
        <f t="shared" si="0"/>
        <v>107</v>
      </c>
      <c r="C33" s="268">
        <f t="shared" si="6"/>
        <v>85.5</v>
      </c>
      <c r="D33" s="296" t="s">
        <v>280</v>
      </c>
      <c r="E33" s="251"/>
      <c r="F33" s="284"/>
      <c r="G33" s="272">
        <f t="shared" si="1"/>
        <v>0.3372395833333333</v>
      </c>
      <c r="H33" s="272">
        <f t="shared" si="2"/>
        <v>0.3520833333333333</v>
      </c>
      <c r="I33" s="272">
        <f t="shared" si="3"/>
        <v>0.369047619047619</v>
      </c>
      <c r="J33" s="272">
        <f t="shared" si="4"/>
        <v>0.3886217948717948</v>
      </c>
      <c r="K33" s="272">
        <f t="shared" si="5"/>
        <v>0.4114583333333333</v>
      </c>
      <c r="L33" s="30"/>
      <c r="N33" s="4"/>
      <c r="O33" s="4"/>
    </row>
    <row r="34" spans="1:15" ht="12" customHeight="1">
      <c r="A34" s="288">
        <v>2</v>
      </c>
      <c r="B34" s="268">
        <f t="shared" si="0"/>
        <v>105</v>
      </c>
      <c r="C34" s="268">
        <f t="shared" si="6"/>
        <v>87.5</v>
      </c>
      <c r="D34" s="243" t="s">
        <v>281</v>
      </c>
      <c r="E34" s="251" t="s">
        <v>69</v>
      </c>
      <c r="F34" s="284"/>
      <c r="G34" s="272">
        <f t="shared" si="1"/>
        <v>0.34244791666666663</v>
      </c>
      <c r="H34" s="272">
        <f t="shared" si="2"/>
        <v>0.35763888888888884</v>
      </c>
      <c r="I34" s="272">
        <f t="shared" si="3"/>
        <v>0.37499999999999994</v>
      </c>
      <c r="J34" s="272">
        <f t="shared" si="4"/>
        <v>0.39503205128205127</v>
      </c>
      <c r="K34" s="272">
        <f t="shared" si="5"/>
        <v>0.41840277777777773</v>
      </c>
      <c r="L34" s="30"/>
      <c r="N34" s="4"/>
      <c r="O34" s="4"/>
    </row>
    <row r="35" spans="1:15" ht="12" customHeight="1">
      <c r="A35" s="288">
        <v>3.5</v>
      </c>
      <c r="B35" s="268">
        <f t="shared" si="0"/>
        <v>101.5</v>
      </c>
      <c r="C35" s="268">
        <f t="shared" si="6"/>
        <v>91</v>
      </c>
      <c r="D35" s="243" t="s">
        <v>282</v>
      </c>
      <c r="E35" s="251" t="s">
        <v>69</v>
      </c>
      <c r="F35" s="284"/>
      <c r="G35" s="272">
        <f t="shared" si="1"/>
        <v>0.3515625</v>
      </c>
      <c r="H35" s="272">
        <f t="shared" si="2"/>
        <v>0.3673611111111111</v>
      </c>
      <c r="I35" s="272">
        <f t="shared" si="3"/>
        <v>0.38541666666666663</v>
      </c>
      <c r="J35" s="272">
        <f t="shared" si="4"/>
        <v>0.40624999999999994</v>
      </c>
      <c r="K35" s="272">
        <f t="shared" si="5"/>
        <v>0.4305555555555555</v>
      </c>
      <c r="L35" s="30"/>
      <c r="N35" s="4"/>
      <c r="O35" s="4"/>
    </row>
    <row r="36" spans="1:15" ht="12" customHeight="1">
      <c r="A36" s="288">
        <v>3.5</v>
      </c>
      <c r="B36" s="268">
        <f t="shared" si="0"/>
        <v>98</v>
      </c>
      <c r="C36" s="268">
        <f t="shared" si="6"/>
        <v>94.5</v>
      </c>
      <c r="D36" s="296" t="s">
        <v>283</v>
      </c>
      <c r="E36" s="251" t="s">
        <v>69</v>
      </c>
      <c r="F36" s="284"/>
      <c r="G36" s="272">
        <f t="shared" si="1"/>
        <v>0.3606770833333333</v>
      </c>
      <c r="H36" s="272">
        <f t="shared" si="2"/>
        <v>0.37708333333333327</v>
      </c>
      <c r="I36" s="272">
        <f t="shared" si="3"/>
        <v>0.3958333333333333</v>
      </c>
      <c r="J36" s="272">
        <f t="shared" si="4"/>
        <v>0.4174679487179487</v>
      </c>
      <c r="K36" s="272">
        <f t="shared" si="5"/>
        <v>0.4427083333333333</v>
      </c>
      <c r="L36" s="30"/>
      <c r="N36" s="4"/>
      <c r="O36" s="4"/>
    </row>
    <row r="37" spans="1:15" ht="12" customHeight="1">
      <c r="A37" s="288">
        <v>5.5</v>
      </c>
      <c r="B37" s="268">
        <f t="shared" si="0"/>
        <v>92.5</v>
      </c>
      <c r="C37" s="268">
        <f t="shared" si="6"/>
        <v>100</v>
      </c>
      <c r="D37" s="296" t="s">
        <v>284</v>
      </c>
      <c r="E37" s="251" t="s">
        <v>69</v>
      </c>
      <c r="F37" s="284"/>
      <c r="G37" s="272">
        <f t="shared" si="1"/>
        <v>0.37499999999999994</v>
      </c>
      <c r="H37" s="272">
        <f t="shared" si="2"/>
        <v>0.39236111111111105</v>
      </c>
      <c r="I37" s="272">
        <f t="shared" si="3"/>
        <v>0.41220238095238093</v>
      </c>
      <c r="J37" s="272">
        <f t="shared" si="4"/>
        <v>0.4350961538461538</v>
      </c>
      <c r="K37" s="272">
        <f t="shared" si="5"/>
        <v>0.4618055555555555</v>
      </c>
      <c r="L37" s="30"/>
      <c r="N37" s="4"/>
      <c r="O37" s="4"/>
    </row>
    <row r="38" spans="1:15" ht="12" customHeight="1">
      <c r="A38" s="288">
        <v>2</v>
      </c>
      <c r="B38" s="268">
        <f t="shared" si="0"/>
        <v>90.5</v>
      </c>
      <c r="C38" s="268">
        <f t="shared" si="6"/>
        <v>102</v>
      </c>
      <c r="D38" s="228" t="s">
        <v>285</v>
      </c>
      <c r="E38" s="251" t="s">
        <v>69</v>
      </c>
      <c r="F38" s="284"/>
      <c r="G38" s="272">
        <f t="shared" si="1"/>
        <v>0.3802083333333333</v>
      </c>
      <c r="H38" s="272">
        <f t="shared" si="2"/>
        <v>0.39791666666666664</v>
      </c>
      <c r="I38" s="272">
        <f t="shared" si="3"/>
        <v>0.41815476190476186</v>
      </c>
      <c r="J38" s="272">
        <f t="shared" si="4"/>
        <v>0.44150641025641024</v>
      </c>
      <c r="K38" s="272">
        <f t="shared" si="5"/>
        <v>0.46874999999999994</v>
      </c>
      <c r="L38" s="30"/>
      <c r="N38" s="4"/>
      <c r="O38" s="4"/>
    </row>
    <row r="39" spans="1:15" ht="12" customHeight="1">
      <c r="A39" s="288">
        <v>2.5</v>
      </c>
      <c r="B39" s="268">
        <f t="shared" si="0"/>
        <v>88</v>
      </c>
      <c r="C39" s="268">
        <f t="shared" si="6"/>
        <v>104.5</v>
      </c>
      <c r="D39" s="228" t="s">
        <v>286</v>
      </c>
      <c r="E39" s="251" t="s">
        <v>69</v>
      </c>
      <c r="F39" s="284"/>
      <c r="G39" s="272">
        <f t="shared" si="1"/>
        <v>0.38671874999999994</v>
      </c>
      <c r="H39" s="272">
        <f t="shared" si="2"/>
        <v>0.40486111111111106</v>
      </c>
      <c r="I39" s="272">
        <f t="shared" si="3"/>
        <v>0.4255952380952381</v>
      </c>
      <c r="J39" s="272">
        <f t="shared" si="4"/>
        <v>0.4495192307692307</v>
      </c>
      <c r="K39" s="272">
        <f t="shared" si="5"/>
        <v>0.4774305555555555</v>
      </c>
      <c r="N39" s="4"/>
      <c r="O39" s="4"/>
    </row>
    <row r="40" spans="1:15" ht="12" customHeight="1" hidden="1">
      <c r="A40" s="288"/>
      <c r="B40" s="268">
        <f t="shared" si="0"/>
        <v>88</v>
      </c>
      <c r="C40" s="268">
        <f t="shared" si="6"/>
        <v>104.5</v>
      </c>
      <c r="D40" s="228"/>
      <c r="E40" s="251"/>
      <c r="F40" s="284"/>
      <c r="G40" s="272">
        <f t="shared" si="1"/>
        <v>0.38671874999999994</v>
      </c>
      <c r="H40" s="272">
        <f t="shared" si="2"/>
        <v>0.40486111111111106</v>
      </c>
      <c r="I40" s="272">
        <f t="shared" si="3"/>
        <v>0.4255952380952381</v>
      </c>
      <c r="J40" s="272">
        <f t="shared" si="4"/>
        <v>0.4495192307692307</v>
      </c>
      <c r="K40" s="272">
        <f t="shared" si="5"/>
        <v>0.4774305555555555</v>
      </c>
      <c r="N40" s="4"/>
      <c r="O40" s="4"/>
    </row>
    <row r="41" spans="1:15" ht="12" customHeight="1" hidden="1">
      <c r="A41" s="238"/>
      <c r="B41" s="268">
        <f t="shared" si="0"/>
        <v>88</v>
      </c>
      <c r="C41" s="268">
        <f t="shared" si="6"/>
        <v>104.5</v>
      </c>
      <c r="D41" s="228"/>
      <c r="E41" s="250"/>
      <c r="F41" s="256"/>
      <c r="G41" s="272">
        <f t="shared" si="1"/>
        <v>0.38671874999999994</v>
      </c>
      <c r="H41" s="272">
        <f t="shared" si="2"/>
        <v>0.40486111111111106</v>
      </c>
      <c r="I41" s="272">
        <f t="shared" si="3"/>
        <v>0.4255952380952381</v>
      </c>
      <c r="J41" s="272">
        <f t="shared" si="4"/>
        <v>0.4495192307692307</v>
      </c>
      <c r="K41" s="272">
        <f t="shared" si="5"/>
        <v>0.4774305555555555</v>
      </c>
      <c r="N41" s="4"/>
      <c r="O41" s="4"/>
    </row>
    <row r="42" spans="1:15" ht="12" customHeight="1" hidden="1">
      <c r="A42" s="238"/>
      <c r="B42" s="268">
        <f t="shared" si="0"/>
        <v>88</v>
      </c>
      <c r="C42" s="268">
        <f t="shared" si="6"/>
        <v>104.5</v>
      </c>
      <c r="D42" s="249"/>
      <c r="E42" s="250"/>
      <c r="F42" s="256"/>
      <c r="G42" s="272">
        <f t="shared" si="1"/>
        <v>0.38671874999999994</v>
      </c>
      <c r="H42" s="272">
        <f t="shared" si="2"/>
        <v>0.40486111111111106</v>
      </c>
      <c r="I42" s="272">
        <f t="shared" si="3"/>
        <v>0.4255952380952381</v>
      </c>
      <c r="J42" s="272">
        <f t="shared" si="4"/>
        <v>0.4495192307692307</v>
      </c>
      <c r="K42" s="272">
        <f t="shared" si="5"/>
        <v>0.4774305555555555</v>
      </c>
      <c r="N42" s="4"/>
      <c r="O42" s="4"/>
    </row>
    <row r="43" spans="1:15" ht="12" customHeight="1" hidden="1">
      <c r="A43" s="238"/>
      <c r="B43" s="268">
        <f t="shared" si="0"/>
        <v>88</v>
      </c>
      <c r="C43" s="268">
        <f t="shared" si="6"/>
        <v>104.5</v>
      </c>
      <c r="D43" s="249"/>
      <c r="E43" s="250"/>
      <c r="F43" s="256"/>
      <c r="G43" s="272">
        <f t="shared" si="1"/>
        <v>0.38671874999999994</v>
      </c>
      <c r="H43" s="272">
        <f t="shared" si="2"/>
        <v>0.40486111111111106</v>
      </c>
      <c r="I43" s="272">
        <f t="shared" si="3"/>
        <v>0.4255952380952381</v>
      </c>
      <c r="J43" s="272">
        <f t="shared" si="4"/>
        <v>0.4495192307692307</v>
      </c>
      <c r="K43" s="272">
        <f t="shared" si="5"/>
        <v>0.4774305555555555</v>
      </c>
      <c r="N43" s="4"/>
      <c r="O43" s="4"/>
    </row>
    <row r="44" spans="1:15" ht="12" customHeight="1" hidden="1">
      <c r="A44" s="238"/>
      <c r="B44" s="268">
        <f t="shared" si="0"/>
        <v>88</v>
      </c>
      <c r="C44" s="268">
        <f t="shared" si="6"/>
        <v>104.5</v>
      </c>
      <c r="D44" s="249"/>
      <c r="E44" s="250"/>
      <c r="F44" s="256"/>
      <c r="G44" s="272">
        <f t="shared" si="1"/>
        <v>0.38671874999999994</v>
      </c>
      <c r="H44" s="272">
        <f t="shared" si="2"/>
        <v>0.40486111111111106</v>
      </c>
      <c r="I44" s="272">
        <f t="shared" si="3"/>
        <v>0.4255952380952381</v>
      </c>
      <c r="J44" s="272">
        <f t="shared" si="4"/>
        <v>0.4495192307692307</v>
      </c>
      <c r="K44" s="272">
        <f t="shared" si="5"/>
        <v>0.4774305555555555</v>
      </c>
      <c r="N44" s="4"/>
      <c r="O44" s="4"/>
    </row>
    <row r="45" spans="1:15" ht="12" customHeight="1" hidden="1">
      <c r="A45" s="238"/>
      <c r="B45" s="268">
        <f t="shared" si="0"/>
        <v>88</v>
      </c>
      <c r="C45" s="268">
        <f t="shared" si="6"/>
        <v>104.5</v>
      </c>
      <c r="D45" s="249"/>
      <c r="E45" s="250"/>
      <c r="F45" s="256"/>
      <c r="G45" s="272">
        <f t="shared" si="1"/>
        <v>0.38671874999999994</v>
      </c>
      <c r="H45" s="272">
        <f t="shared" si="2"/>
        <v>0.40486111111111106</v>
      </c>
      <c r="I45" s="272">
        <f t="shared" si="3"/>
        <v>0.4255952380952381</v>
      </c>
      <c r="J45" s="272">
        <f t="shared" si="4"/>
        <v>0.4495192307692307</v>
      </c>
      <c r="K45" s="272">
        <f t="shared" si="5"/>
        <v>0.4774305555555555</v>
      </c>
      <c r="N45" s="4"/>
      <c r="O45" s="4"/>
    </row>
    <row r="46" spans="1:15" ht="12" customHeight="1" hidden="1">
      <c r="A46" s="238"/>
      <c r="B46" s="268">
        <f t="shared" si="0"/>
        <v>88</v>
      </c>
      <c r="C46" s="268">
        <f t="shared" si="6"/>
        <v>104.5</v>
      </c>
      <c r="D46" s="249"/>
      <c r="E46" s="250"/>
      <c r="F46" s="256"/>
      <c r="G46" s="272">
        <f t="shared" si="1"/>
        <v>0.38671874999999994</v>
      </c>
      <c r="H46" s="272">
        <f t="shared" si="2"/>
        <v>0.40486111111111106</v>
      </c>
      <c r="I46" s="272">
        <f t="shared" si="3"/>
        <v>0.4255952380952381</v>
      </c>
      <c r="J46" s="272">
        <f t="shared" si="4"/>
        <v>0.4495192307692307</v>
      </c>
      <c r="K46" s="272">
        <f t="shared" si="5"/>
        <v>0.4774305555555555</v>
      </c>
      <c r="N46" s="4"/>
      <c r="O46" s="4"/>
    </row>
    <row r="47" spans="1:15" ht="12" customHeight="1" hidden="1">
      <c r="A47" s="238"/>
      <c r="B47" s="268">
        <f t="shared" si="0"/>
        <v>88</v>
      </c>
      <c r="C47" s="268">
        <f t="shared" si="6"/>
        <v>104.5</v>
      </c>
      <c r="D47" s="249"/>
      <c r="E47" s="250"/>
      <c r="F47" s="256"/>
      <c r="G47" s="272">
        <f t="shared" si="1"/>
        <v>0.38671874999999994</v>
      </c>
      <c r="H47" s="272">
        <f t="shared" si="2"/>
        <v>0.40486111111111106</v>
      </c>
      <c r="I47" s="272">
        <f t="shared" si="3"/>
        <v>0.4255952380952381</v>
      </c>
      <c r="J47" s="272">
        <f t="shared" si="4"/>
        <v>0.4495192307692307</v>
      </c>
      <c r="K47" s="272">
        <f t="shared" si="5"/>
        <v>0.4774305555555555</v>
      </c>
      <c r="N47" s="4"/>
      <c r="O47" s="4"/>
    </row>
    <row r="48" spans="1:15" ht="12" customHeight="1" hidden="1">
      <c r="A48" s="238"/>
      <c r="B48" s="268">
        <f t="shared" si="0"/>
        <v>88</v>
      </c>
      <c r="C48" s="268">
        <f t="shared" si="6"/>
        <v>104.5</v>
      </c>
      <c r="D48" s="249"/>
      <c r="E48" s="250"/>
      <c r="F48" s="256"/>
      <c r="G48" s="272">
        <f t="shared" si="1"/>
        <v>0.38671874999999994</v>
      </c>
      <c r="H48" s="272">
        <f t="shared" si="2"/>
        <v>0.40486111111111106</v>
      </c>
      <c r="I48" s="272">
        <f t="shared" si="3"/>
        <v>0.4255952380952381</v>
      </c>
      <c r="J48" s="272">
        <f t="shared" si="4"/>
        <v>0.4495192307692307</v>
      </c>
      <c r="K48" s="272">
        <f t="shared" si="5"/>
        <v>0.4774305555555555</v>
      </c>
      <c r="N48" s="4"/>
      <c r="O48" s="4"/>
    </row>
    <row r="49" spans="1:15" ht="12" customHeight="1">
      <c r="A49" s="239">
        <v>3.5</v>
      </c>
      <c r="B49" s="268">
        <f t="shared" si="0"/>
        <v>84.5</v>
      </c>
      <c r="C49" s="268">
        <f t="shared" si="6"/>
        <v>108</v>
      </c>
      <c r="D49" s="244" t="s">
        <v>287</v>
      </c>
      <c r="E49" s="219"/>
      <c r="F49" s="220"/>
      <c r="G49" s="272">
        <f>SUM($G$9+$O$3*C49)</f>
        <v>0.3958333333333333</v>
      </c>
      <c r="H49" s="272">
        <f>SUM($H$9+$P$3*C49)</f>
        <v>0.4145833333333333</v>
      </c>
      <c r="I49" s="272">
        <f>SUM($I$9+$Q$3*C49)</f>
        <v>0.4360119047619047</v>
      </c>
      <c r="J49" s="272">
        <f>SUM($J$9+$R$3*C49)</f>
        <v>0.46073717948717946</v>
      </c>
      <c r="K49" s="272">
        <f>SUM($K$9+$S$3*C49)</f>
        <v>0.4895833333333333</v>
      </c>
      <c r="N49" s="4"/>
      <c r="O49" s="4"/>
    </row>
    <row r="50" spans="1:13" s="147" customFormat="1" ht="12" customHeight="1">
      <c r="A50" s="278"/>
      <c r="B50" s="278"/>
      <c r="C50" s="278"/>
      <c r="D50" s="283" t="s">
        <v>21</v>
      </c>
      <c r="E50" s="298"/>
      <c r="F50" s="281"/>
      <c r="G50" s="281"/>
      <c r="H50" s="282"/>
      <c r="I50" s="282"/>
      <c r="J50" s="282"/>
      <c r="K50" s="282"/>
      <c r="M50" s="148"/>
    </row>
    <row r="51" spans="1:12" ht="12" customHeight="1">
      <c r="A51" s="238">
        <v>0</v>
      </c>
      <c r="B51" s="268">
        <f>B49</f>
        <v>84.5</v>
      </c>
      <c r="C51" s="268">
        <f>C49</f>
        <v>108</v>
      </c>
      <c r="D51" s="244" t="s">
        <v>287</v>
      </c>
      <c r="E51" s="251" t="s">
        <v>69</v>
      </c>
      <c r="F51" s="256"/>
      <c r="G51" s="270">
        <f>$L$6</f>
        <v>0.4479166666666667</v>
      </c>
      <c r="H51" s="270">
        <f>$L$6</f>
        <v>0.4479166666666667</v>
      </c>
      <c r="I51" s="270">
        <f>$L$6</f>
        <v>0.4479166666666667</v>
      </c>
      <c r="J51" s="270">
        <f>$M$6</f>
        <v>0.4479166666666667</v>
      </c>
      <c r="K51" s="270">
        <f>$M$6</f>
        <v>0.4479166666666667</v>
      </c>
      <c r="L51" s="32">
        <f>A51</f>
        <v>0</v>
      </c>
    </row>
    <row r="52" spans="1:12" ht="12" customHeight="1">
      <c r="A52" s="238">
        <v>5</v>
      </c>
      <c r="B52" s="268">
        <f>B51-A52</f>
        <v>79.5</v>
      </c>
      <c r="C52" s="268">
        <f>C51+A52</f>
        <v>113</v>
      </c>
      <c r="D52" s="218" t="s">
        <v>288</v>
      </c>
      <c r="E52" s="251" t="s">
        <v>69</v>
      </c>
      <c r="F52" s="256"/>
      <c r="G52" s="272">
        <f>SUM($G$51+$O$3*L52)</f>
        <v>0.4609375</v>
      </c>
      <c r="H52" s="272">
        <f>SUM($H$51+$P$3*L52)</f>
        <v>0.4618055555555556</v>
      </c>
      <c r="I52" s="272">
        <f>SUM($I$51+$Q$3*L52)</f>
        <v>0.46279761904761907</v>
      </c>
      <c r="J52" s="272">
        <f>SUM($J$51+$R$3*L52)</f>
        <v>0.4639423076923077</v>
      </c>
      <c r="K52" s="272">
        <f>SUM($K$51+$S$3*L52)</f>
        <v>0.4652777777777778</v>
      </c>
      <c r="L52" s="32">
        <f>L51+A52</f>
        <v>5</v>
      </c>
    </row>
    <row r="53" spans="1:12" ht="12" customHeight="1">
      <c r="A53" s="238">
        <v>3.5</v>
      </c>
      <c r="B53" s="268">
        <f>B52-A53</f>
        <v>76</v>
      </c>
      <c r="C53" s="268">
        <f>C52+A53</f>
        <v>116.5</v>
      </c>
      <c r="D53" s="222" t="s">
        <v>289</v>
      </c>
      <c r="E53" s="219" t="s">
        <v>234</v>
      </c>
      <c r="F53" s="256"/>
      <c r="G53" s="272">
        <f aca="true" t="shared" si="7" ref="G53:G80">SUM($G$51+$O$3*L53)</f>
        <v>0.47005208333333337</v>
      </c>
      <c r="H53" s="272">
        <f aca="true" t="shared" si="8" ref="H53:H80">SUM($H$51+$P$3*L53)</f>
        <v>0.47152777777777777</v>
      </c>
      <c r="I53" s="272">
        <f aca="true" t="shared" si="9" ref="I53:I80">SUM($I$51+$Q$3*L53)</f>
        <v>0.47321428571428575</v>
      </c>
      <c r="J53" s="272">
        <f aca="true" t="shared" si="10" ref="J53:J80">SUM($J$51+$R$3*L53)</f>
        <v>0.47516025641025644</v>
      </c>
      <c r="K53" s="272">
        <f aca="true" t="shared" si="11" ref="K53:K80">SUM($K$51+$S$3*L53)</f>
        <v>0.4774305555555556</v>
      </c>
      <c r="L53" s="32">
        <f aca="true" t="shared" si="12" ref="L53:L80">L52+A53</f>
        <v>8.5</v>
      </c>
    </row>
    <row r="54" spans="1:12" ht="12" customHeight="1">
      <c r="A54" s="238">
        <v>8</v>
      </c>
      <c r="B54" s="268">
        <f aca="true" t="shared" si="13" ref="B54:B79">B53-A54</f>
        <v>68</v>
      </c>
      <c r="C54" s="268">
        <f aca="true" t="shared" si="14" ref="C54:C79">C53+A54</f>
        <v>124.5</v>
      </c>
      <c r="D54" s="222" t="s">
        <v>290</v>
      </c>
      <c r="E54" s="219" t="s">
        <v>234</v>
      </c>
      <c r="F54" s="271">
        <v>1193</v>
      </c>
      <c r="G54" s="272">
        <f t="shared" si="7"/>
        <v>0.4908854166666667</v>
      </c>
      <c r="H54" s="272">
        <f t="shared" si="8"/>
        <v>0.49375</v>
      </c>
      <c r="I54" s="272">
        <f t="shared" si="9"/>
        <v>0.49702380952380953</v>
      </c>
      <c r="J54" s="272">
        <f t="shared" si="10"/>
        <v>0.500801282051282</v>
      </c>
      <c r="K54" s="272">
        <f t="shared" si="11"/>
        <v>0.5052083333333334</v>
      </c>
      <c r="L54" s="32">
        <f t="shared" si="12"/>
        <v>16.5</v>
      </c>
    </row>
    <row r="55" spans="1:12" ht="12" customHeight="1">
      <c r="A55" s="238">
        <v>4.5</v>
      </c>
      <c r="B55" s="268">
        <f t="shared" si="13"/>
        <v>63.5</v>
      </c>
      <c r="C55" s="268">
        <f t="shared" si="14"/>
        <v>129</v>
      </c>
      <c r="D55" s="243" t="s">
        <v>291</v>
      </c>
      <c r="E55" s="248" t="s">
        <v>292</v>
      </c>
      <c r="F55" s="256"/>
      <c r="G55" s="272">
        <f t="shared" si="7"/>
        <v>0.5026041666666667</v>
      </c>
      <c r="H55" s="272">
        <f t="shared" si="8"/>
        <v>0.50625</v>
      </c>
      <c r="I55" s="272">
        <f t="shared" si="9"/>
        <v>0.5104166666666667</v>
      </c>
      <c r="J55" s="272">
        <f t="shared" si="10"/>
        <v>0.515224358974359</v>
      </c>
      <c r="K55" s="272">
        <f t="shared" si="11"/>
        <v>0.5208333333333334</v>
      </c>
      <c r="L55" s="32">
        <f t="shared" si="12"/>
        <v>21</v>
      </c>
    </row>
    <row r="56" spans="1:12" ht="12" customHeight="1">
      <c r="A56" s="238">
        <v>3</v>
      </c>
      <c r="B56" s="268">
        <f t="shared" si="13"/>
        <v>60.5</v>
      </c>
      <c r="C56" s="268">
        <f t="shared" si="14"/>
        <v>132</v>
      </c>
      <c r="D56" s="243" t="s">
        <v>293</v>
      </c>
      <c r="E56" s="219" t="s">
        <v>292</v>
      </c>
      <c r="F56" s="271"/>
      <c r="G56" s="272">
        <f t="shared" si="7"/>
        <v>0.5104166666666667</v>
      </c>
      <c r="H56" s="272">
        <f t="shared" si="8"/>
        <v>0.5145833333333334</v>
      </c>
      <c r="I56" s="272">
        <f t="shared" si="9"/>
        <v>0.5193452380952381</v>
      </c>
      <c r="J56" s="272">
        <f t="shared" si="10"/>
        <v>0.5248397435897436</v>
      </c>
      <c r="K56" s="272">
        <f t="shared" si="11"/>
        <v>0.53125</v>
      </c>
      <c r="L56" s="32">
        <f t="shared" si="12"/>
        <v>24</v>
      </c>
    </row>
    <row r="57" spans="1:12" ht="12" customHeight="1">
      <c r="A57" s="238">
        <v>7</v>
      </c>
      <c r="B57" s="268">
        <f t="shared" si="13"/>
        <v>53.5</v>
      </c>
      <c r="C57" s="268">
        <f t="shared" si="14"/>
        <v>139</v>
      </c>
      <c r="D57" s="222" t="s">
        <v>294</v>
      </c>
      <c r="E57" s="248" t="s">
        <v>292</v>
      </c>
      <c r="F57" s="256">
        <v>1424</v>
      </c>
      <c r="G57" s="272">
        <f t="shared" si="7"/>
        <v>0.5286458333333334</v>
      </c>
      <c r="H57" s="272">
        <f t="shared" si="8"/>
        <v>0.5340277777777778</v>
      </c>
      <c r="I57" s="272">
        <f t="shared" si="9"/>
        <v>0.5401785714285714</v>
      </c>
      <c r="J57" s="272">
        <f t="shared" si="10"/>
        <v>0.5472756410256411</v>
      </c>
      <c r="K57" s="272">
        <f t="shared" si="11"/>
        <v>0.5555555555555556</v>
      </c>
      <c r="L57" s="32">
        <f t="shared" si="12"/>
        <v>31</v>
      </c>
    </row>
    <row r="58" spans="1:12" ht="12" customHeight="1">
      <c r="A58" s="238">
        <v>6</v>
      </c>
      <c r="B58" s="268">
        <f t="shared" si="13"/>
        <v>47.5</v>
      </c>
      <c r="C58" s="268">
        <f t="shared" si="14"/>
        <v>145</v>
      </c>
      <c r="D58" s="222" t="s">
        <v>295</v>
      </c>
      <c r="E58" s="219" t="s">
        <v>296</v>
      </c>
      <c r="F58" s="256">
        <v>825</v>
      </c>
      <c r="G58" s="272">
        <f t="shared" si="7"/>
        <v>0.5442708333333334</v>
      </c>
      <c r="H58" s="272">
        <f t="shared" si="8"/>
        <v>0.5506944444444445</v>
      </c>
      <c r="I58" s="272">
        <f t="shared" si="9"/>
        <v>0.5580357142857143</v>
      </c>
      <c r="J58" s="272">
        <f t="shared" si="10"/>
        <v>0.5665064102564102</v>
      </c>
      <c r="K58" s="272">
        <f t="shared" si="11"/>
        <v>0.5763888888888888</v>
      </c>
      <c r="L58" s="32">
        <f t="shared" si="12"/>
        <v>37</v>
      </c>
    </row>
    <row r="59" spans="1:12" ht="12" customHeight="1">
      <c r="A59" s="238">
        <v>2.5</v>
      </c>
      <c r="B59" s="268">
        <f t="shared" si="13"/>
        <v>45</v>
      </c>
      <c r="C59" s="268">
        <f t="shared" si="14"/>
        <v>147.5</v>
      </c>
      <c r="D59" s="247" t="s">
        <v>297</v>
      </c>
      <c r="E59" s="248" t="s">
        <v>296</v>
      </c>
      <c r="F59" s="256"/>
      <c r="G59" s="272">
        <f t="shared" si="7"/>
        <v>0.55078125</v>
      </c>
      <c r="H59" s="272">
        <f t="shared" si="8"/>
        <v>0.5576388888888889</v>
      </c>
      <c r="I59" s="272">
        <f t="shared" si="9"/>
        <v>0.5654761904761905</v>
      </c>
      <c r="J59" s="272">
        <f t="shared" si="10"/>
        <v>0.5745192307692308</v>
      </c>
      <c r="K59" s="272">
        <f t="shared" si="11"/>
        <v>0.5850694444444444</v>
      </c>
      <c r="L59" s="32">
        <f t="shared" si="12"/>
        <v>39.5</v>
      </c>
    </row>
    <row r="60" spans="1:12" ht="12" customHeight="1">
      <c r="A60" s="238">
        <v>6</v>
      </c>
      <c r="B60" s="268">
        <f t="shared" si="13"/>
        <v>39</v>
      </c>
      <c r="C60" s="268">
        <f t="shared" si="14"/>
        <v>153.5</v>
      </c>
      <c r="D60" s="222" t="s">
        <v>298</v>
      </c>
      <c r="E60" s="219" t="s">
        <v>60</v>
      </c>
      <c r="F60" s="256"/>
      <c r="G60" s="272">
        <f t="shared" si="7"/>
        <v>0.56640625</v>
      </c>
      <c r="H60" s="272">
        <f t="shared" si="8"/>
        <v>0.5743055555555556</v>
      </c>
      <c r="I60" s="272">
        <f t="shared" si="9"/>
        <v>0.5833333333333334</v>
      </c>
      <c r="J60" s="272">
        <f t="shared" si="10"/>
        <v>0.59375</v>
      </c>
      <c r="K60" s="272">
        <f t="shared" si="11"/>
        <v>0.6059027777777778</v>
      </c>
      <c r="L60" s="32">
        <f t="shared" si="12"/>
        <v>45.5</v>
      </c>
    </row>
    <row r="61" spans="1:12" ht="12" customHeight="1">
      <c r="A61" s="238">
        <v>2</v>
      </c>
      <c r="B61" s="268">
        <f t="shared" si="13"/>
        <v>37</v>
      </c>
      <c r="C61" s="268">
        <f t="shared" si="14"/>
        <v>155.5</v>
      </c>
      <c r="D61" s="222" t="s">
        <v>299</v>
      </c>
      <c r="E61" s="219" t="s">
        <v>300</v>
      </c>
      <c r="F61" s="256">
        <v>373</v>
      </c>
      <c r="G61" s="272">
        <f t="shared" si="7"/>
        <v>0.5716145833333334</v>
      </c>
      <c r="H61" s="272">
        <f t="shared" si="8"/>
        <v>0.5798611111111112</v>
      </c>
      <c r="I61" s="272">
        <f t="shared" si="9"/>
        <v>0.5892857142857143</v>
      </c>
      <c r="J61" s="272">
        <f t="shared" si="10"/>
        <v>0.6001602564102564</v>
      </c>
      <c r="K61" s="272">
        <f t="shared" si="11"/>
        <v>0.6128472222222222</v>
      </c>
      <c r="L61" s="32">
        <f t="shared" si="12"/>
        <v>47.5</v>
      </c>
    </row>
    <row r="62" spans="1:12" ht="12" customHeight="1">
      <c r="A62" s="238">
        <v>8</v>
      </c>
      <c r="B62" s="268">
        <f t="shared" si="13"/>
        <v>29</v>
      </c>
      <c r="C62" s="268">
        <f t="shared" si="14"/>
        <v>163.5</v>
      </c>
      <c r="D62" s="222" t="s">
        <v>301</v>
      </c>
      <c r="E62" s="219" t="s">
        <v>300</v>
      </c>
      <c r="F62" s="256">
        <v>748</v>
      </c>
      <c r="G62" s="272">
        <f t="shared" si="7"/>
        <v>0.5924479166666667</v>
      </c>
      <c r="H62" s="272">
        <f t="shared" si="8"/>
        <v>0.6020833333333333</v>
      </c>
      <c r="I62" s="272">
        <f t="shared" si="9"/>
        <v>0.6130952380952381</v>
      </c>
      <c r="J62" s="272">
        <f t="shared" si="10"/>
        <v>0.625801282051282</v>
      </c>
      <c r="K62" s="272">
        <f t="shared" si="11"/>
        <v>0.640625</v>
      </c>
      <c r="L62" s="32">
        <f t="shared" si="12"/>
        <v>55.5</v>
      </c>
    </row>
    <row r="63" spans="1:12" ht="12" customHeight="1">
      <c r="A63" s="238">
        <v>7</v>
      </c>
      <c r="B63" s="268">
        <f t="shared" si="13"/>
        <v>22</v>
      </c>
      <c r="C63" s="268">
        <f t="shared" si="14"/>
        <v>170.5</v>
      </c>
      <c r="D63" s="222" t="s">
        <v>837</v>
      </c>
      <c r="E63" s="219" t="s">
        <v>302</v>
      </c>
      <c r="F63" s="256"/>
      <c r="G63" s="272">
        <f t="shared" si="7"/>
        <v>0.6106770833333334</v>
      </c>
      <c r="H63" s="272">
        <f t="shared" si="8"/>
        <v>0.6215277777777778</v>
      </c>
      <c r="I63" s="272">
        <f t="shared" si="9"/>
        <v>0.6339285714285714</v>
      </c>
      <c r="J63" s="272">
        <f t="shared" si="10"/>
        <v>0.6482371794871795</v>
      </c>
      <c r="K63" s="272">
        <f t="shared" si="11"/>
        <v>0.6649305555555556</v>
      </c>
      <c r="L63" s="32">
        <f t="shared" si="12"/>
        <v>62.5</v>
      </c>
    </row>
    <row r="64" spans="1:12" ht="12" customHeight="1">
      <c r="A64" s="238">
        <v>4</v>
      </c>
      <c r="B64" s="268">
        <f t="shared" si="13"/>
        <v>18</v>
      </c>
      <c r="C64" s="268">
        <f t="shared" si="14"/>
        <v>174.5</v>
      </c>
      <c r="D64" s="258" t="s">
        <v>303</v>
      </c>
      <c r="E64" s="219" t="s">
        <v>116</v>
      </c>
      <c r="F64" s="256"/>
      <c r="G64" s="272">
        <f t="shared" si="7"/>
        <v>0.62109375</v>
      </c>
      <c r="H64" s="272">
        <f t="shared" si="8"/>
        <v>0.6326388888888889</v>
      </c>
      <c r="I64" s="272">
        <f t="shared" si="9"/>
        <v>0.6458333333333334</v>
      </c>
      <c r="J64" s="272">
        <f t="shared" si="10"/>
        <v>0.6610576923076923</v>
      </c>
      <c r="K64" s="272">
        <f t="shared" si="11"/>
        <v>0.6788194444444444</v>
      </c>
      <c r="L64" s="32">
        <f t="shared" si="12"/>
        <v>66.5</v>
      </c>
    </row>
    <row r="65" spans="1:12" ht="12" customHeight="1">
      <c r="A65" s="238">
        <v>2.5</v>
      </c>
      <c r="B65" s="268">
        <f t="shared" si="13"/>
        <v>15.5</v>
      </c>
      <c r="C65" s="268">
        <f t="shared" si="14"/>
        <v>177</v>
      </c>
      <c r="D65" s="249" t="s">
        <v>304</v>
      </c>
      <c r="E65" s="219" t="s">
        <v>108</v>
      </c>
      <c r="F65" s="256"/>
      <c r="G65" s="272">
        <f t="shared" si="7"/>
        <v>0.6276041666666667</v>
      </c>
      <c r="H65" s="272">
        <f t="shared" si="8"/>
        <v>0.6395833333333334</v>
      </c>
      <c r="I65" s="272">
        <f t="shared" si="9"/>
        <v>0.6532738095238095</v>
      </c>
      <c r="J65" s="272">
        <f t="shared" si="10"/>
        <v>0.6690705128205128</v>
      </c>
      <c r="K65" s="272">
        <f t="shared" si="11"/>
        <v>0.6875</v>
      </c>
      <c r="L65" s="32">
        <f t="shared" si="12"/>
        <v>69</v>
      </c>
    </row>
    <row r="66" spans="1:12" ht="12" customHeight="1">
      <c r="A66" s="238">
        <v>4</v>
      </c>
      <c r="B66" s="268">
        <f t="shared" si="13"/>
        <v>11.5</v>
      </c>
      <c r="C66" s="268">
        <f t="shared" si="14"/>
        <v>181</v>
      </c>
      <c r="D66" s="249" t="s">
        <v>305</v>
      </c>
      <c r="E66" s="250" t="s">
        <v>108</v>
      </c>
      <c r="F66" s="256"/>
      <c r="G66" s="272">
        <f t="shared" si="7"/>
        <v>0.6380208333333334</v>
      </c>
      <c r="H66" s="272">
        <f t="shared" si="8"/>
        <v>0.6506944444444445</v>
      </c>
      <c r="I66" s="272">
        <f t="shared" si="9"/>
        <v>0.6651785714285714</v>
      </c>
      <c r="J66" s="272">
        <f t="shared" si="10"/>
        <v>0.6818910256410257</v>
      </c>
      <c r="K66" s="272">
        <f t="shared" si="11"/>
        <v>0.7013888888888888</v>
      </c>
      <c r="L66" s="32">
        <f t="shared" si="12"/>
        <v>73</v>
      </c>
    </row>
    <row r="67" spans="1:12" ht="12" customHeight="1">
      <c r="A67" s="238">
        <v>1.5</v>
      </c>
      <c r="B67" s="268">
        <f t="shared" si="13"/>
        <v>10</v>
      </c>
      <c r="C67" s="268">
        <f t="shared" si="14"/>
        <v>182.5</v>
      </c>
      <c r="D67" s="249" t="s">
        <v>306</v>
      </c>
      <c r="E67" s="250" t="s">
        <v>307</v>
      </c>
      <c r="F67" s="256"/>
      <c r="G67" s="272">
        <f t="shared" si="7"/>
        <v>0.6419270833333334</v>
      </c>
      <c r="H67" s="272">
        <f t="shared" si="8"/>
        <v>0.6548611111111111</v>
      </c>
      <c r="I67" s="272">
        <f t="shared" si="9"/>
        <v>0.6696428571428572</v>
      </c>
      <c r="J67" s="272">
        <f t="shared" si="10"/>
        <v>0.686698717948718</v>
      </c>
      <c r="K67" s="272">
        <f t="shared" si="11"/>
        <v>0.7065972222222222</v>
      </c>
      <c r="L67" s="32">
        <f t="shared" si="12"/>
        <v>74.5</v>
      </c>
    </row>
    <row r="68" spans="1:12" ht="12" customHeight="1">
      <c r="A68" s="238">
        <v>4</v>
      </c>
      <c r="B68" s="268">
        <f t="shared" si="13"/>
        <v>6</v>
      </c>
      <c r="C68" s="268">
        <f t="shared" si="14"/>
        <v>186.5</v>
      </c>
      <c r="D68" s="249" t="s">
        <v>308</v>
      </c>
      <c r="E68" s="250" t="s">
        <v>307</v>
      </c>
      <c r="F68" s="256"/>
      <c r="G68" s="272">
        <f t="shared" si="7"/>
        <v>0.65234375</v>
      </c>
      <c r="H68" s="272">
        <f t="shared" si="8"/>
        <v>0.6659722222222222</v>
      </c>
      <c r="I68" s="272">
        <f t="shared" si="9"/>
        <v>0.6815476190476191</v>
      </c>
      <c r="J68" s="272">
        <f t="shared" si="10"/>
        <v>0.6995192307692308</v>
      </c>
      <c r="K68" s="272">
        <f t="shared" si="11"/>
        <v>0.7204861111111112</v>
      </c>
      <c r="L68" s="32">
        <f t="shared" si="12"/>
        <v>78.5</v>
      </c>
    </row>
    <row r="69" spans="1:12" ht="12" customHeight="1" hidden="1">
      <c r="A69" s="238"/>
      <c r="B69" s="268">
        <f t="shared" si="13"/>
        <v>6</v>
      </c>
      <c r="C69" s="268">
        <f t="shared" si="14"/>
        <v>186.5</v>
      </c>
      <c r="D69" s="249"/>
      <c r="E69" s="250"/>
      <c r="F69" s="256"/>
      <c r="G69" s="272">
        <f t="shared" si="7"/>
        <v>0.65234375</v>
      </c>
      <c r="H69" s="272">
        <f t="shared" si="8"/>
        <v>0.6659722222222222</v>
      </c>
      <c r="I69" s="272">
        <f t="shared" si="9"/>
        <v>0.6815476190476191</v>
      </c>
      <c r="J69" s="272">
        <f t="shared" si="10"/>
        <v>0.6995192307692308</v>
      </c>
      <c r="K69" s="272">
        <f t="shared" si="11"/>
        <v>0.7204861111111112</v>
      </c>
      <c r="L69" s="32">
        <f t="shared" si="12"/>
        <v>78.5</v>
      </c>
    </row>
    <row r="70" spans="1:12" ht="12" customHeight="1" hidden="1">
      <c r="A70" s="238"/>
      <c r="B70" s="268">
        <f t="shared" si="13"/>
        <v>6</v>
      </c>
      <c r="C70" s="268">
        <f t="shared" si="14"/>
        <v>186.5</v>
      </c>
      <c r="D70" s="249"/>
      <c r="E70" s="250"/>
      <c r="F70" s="256"/>
      <c r="G70" s="272">
        <f t="shared" si="7"/>
        <v>0.65234375</v>
      </c>
      <c r="H70" s="272">
        <f t="shared" si="8"/>
        <v>0.6659722222222222</v>
      </c>
      <c r="I70" s="272">
        <f t="shared" si="9"/>
        <v>0.6815476190476191</v>
      </c>
      <c r="J70" s="272">
        <f t="shared" si="10"/>
        <v>0.6995192307692308</v>
      </c>
      <c r="K70" s="272">
        <f t="shared" si="11"/>
        <v>0.7204861111111112</v>
      </c>
      <c r="L70" s="32">
        <f t="shared" si="12"/>
        <v>78.5</v>
      </c>
    </row>
    <row r="71" spans="1:12" ht="12" customHeight="1" hidden="1">
      <c r="A71" s="238"/>
      <c r="B71" s="268">
        <f t="shared" si="13"/>
        <v>6</v>
      </c>
      <c r="C71" s="268">
        <f t="shared" si="14"/>
        <v>186.5</v>
      </c>
      <c r="D71" s="249"/>
      <c r="E71" s="250"/>
      <c r="F71" s="256"/>
      <c r="G71" s="272">
        <f t="shared" si="7"/>
        <v>0.65234375</v>
      </c>
      <c r="H71" s="272">
        <f t="shared" si="8"/>
        <v>0.6659722222222222</v>
      </c>
      <c r="I71" s="272">
        <f t="shared" si="9"/>
        <v>0.6815476190476191</v>
      </c>
      <c r="J71" s="272">
        <f t="shared" si="10"/>
        <v>0.6995192307692308</v>
      </c>
      <c r="K71" s="272">
        <f t="shared" si="11"/>
        <v>0.7204861111111112</v>
      </c>
      <c r="L71" s="32">
        <f t="shared" si="12"/>
        <v>78.5</v>
      </c>
    </row>
    <row r="72" spans="1:12" ht="12" customHeight="1" hidden="1">
      <c r="A72" s="238"/>
      <c r="B72" s="268">
        <f t="shared" si="13"/>
        <v>6</v>
      </c>
      <c r="C72" s="268">
        <f t="shared" si="14"/>
        <v>186.5</v>
      </c>
      <c r="D72" s="249"/>
      <c r="E72" s="250"/>
      <c r="F72" s="256"/>
      <c r="G72" s="272">
        <f t="shared" si="7"/>
        <v>0.65234375</v>
      </c>
      <c r="H72" s="272">
        <f t="shared" si="8"/>
        <v>0.6659722222222222</v>
      </c>
      <c r="I72" s="272">
        <f t="shared" si="9"/>
        <v>0.6815476190476191</v>
      </c>
      <c r="J72" s="272">
        <f t="shared" si="10"/>
        <v>0.6995192307692308</v>
      </c>
      <c r="K72" s="272">
        <f t="shared" si="11"/>
        <v>0.7204861111111112</v>
      </c>
      <c r="L72" s="32">
        <f t="shared" si="12"/>
        <v>78.5</v>
      </c>
    </row>
    <row r="73" spans="1:13" ht="12" customHeight="1" hidden="1">
      <c r="A73" s="238"/>
      <c r="B73" s="268">
        <f t="shared" si="13"/>
        <v>6</v>
      </c>
      <c r="C73" s="268">
        <f t="shared" si="14"/>
        <v>186.5</v>
      </c>
      <c r="D73" s="249"/>
      <c r="E73" s="250"/>
      <c r="F73" s="256"/>
      <c r="G73" s="272">
        <f t="shared" si="7"/>
        <v>0.65234375</v>
      </c>
      <c r="H73" s="272">
        <f t="shared" si="8"/>
        <v>0.6659722222222222</v>
      </c>
      <c r="I73" s="272">
        <f t="shared" si="9"/>
        <v>0.6815476190476191</v>
      </c>
      <c r="J73" s="272">
        <f t="shared" si="10"/>
        <v>0.6995192307692308</v>
      </c>
      <c r="K73" s="272">
        <f t="shared" si="11"/>
        <v>0.7204861111111112</v>
      </c>
      <c r="L73" s="32">
        <f t="shared" si="12"/>
        <v>78.5</v>
      </c>
      <c r="M73" s="16"/>
    </row>
    <row r="74" spans="1:13" ht="12" customHeight="1" hidden="1">
      <c r="A74" s="238"/>
      <c r="B74" s="268">
        <f t="shared" si="13"/>
        <v>6</v>
      </c>
      <c r="C74" s="268">
        <f t="shared" si="14"/>
        <v>186.5</v>
      </c>
      <c r="D74" s="249"/>
      <c r="E74" s="250"/>
      <c r="F74" s="256"/>
      <c r="G74" s="272">
        <f t="shared" si="7"/>
        <v>0.65234375</v>
      </c>
      <c r="H74" s="272">
        <f t="shared" si="8"/>
        <v>0.6659722222222222</v>
      </c>
      <c r="I74" s="272">
        <f t="shared" si="9"/>
        <v>0.6815476190476191</v>
      </c>
      <c r="J74" s="272">
        <f t="shared" si="10"/>
        <v>0.6995192307692308</v>
      </c>
      <c r="K74" s="272">
        <f t="shared" si="11"/>
        <v>0.7204861111111112</v>
      </c>
      <c r="L74" s="32">
        <f t="shared" si="12"/>
        <v>78.5</v>
      </c>
      <c r="M74" s="16"/>
    </row>
    <row r="75" spans="1:13" ht="12" customHeight="1" hidden="1">
      <c r="A75" s="238"/>
      <c r="B75" s="268">
        <f t="shared" si="13"/>
        <v>6</v>
      </c>
      <c r="C75" s="268">
        <f t="shared" si="14"/>
        <v>186.5</v>
      </c>
      <c r="D75" s="249"/>
      <c r="E75" s="250"/>
      <c r="F75" s="256"/>
      <c r="G75" s="272">
        <f t="shared" si="7"/>
        <v>0.65234375</v>
      </c>
      <c r="H75" s="272">
        <f t="shared" si="8"/>
        <v>0.6659722222222222</v>
      </c>
      <c r="I75" s="272">
        <f t="shared" si="9"/>
        <v>0.6815476190476191</v>
      </c>
      <c r="J75" s="272">
        <f t="shared" si="10"/>
        <v>0.6995192307692308</v>
      </c>
      <c r="K75" s="272">
        <f t="shared" si="11"/>
        <v>0.7204861111111112</v>
      </c>
      <c r="L75" s="32">
        <f t="shared" si="12"/>
        <v>78.5</v>
      </c>
      <c r="M75" s="16"/>
    </row>
    <row r="76" spans="1:13" ht="12" customHeight="1" hidden="1">
      <c r="A76" s="238"/>
      <c r="B76" s="268">
        <f t="shared" si="13"/>
        <v>6</v>
      </c>
      <c r="C76" s="268">
        <f t="shared" si="14"/>
        <v>186.5</v>
      </c>
      <c r="D76" s="249"/>
      <c r="E76" s="250"/>
      <c r="F76" s="256"/>
      <c r="G76" s="272">
        <f t="shared" si="7"/>
        <v>0.65234375</v>
      </c>
      <c r="H76" s="272">
        <f t="shared" si="8"/>
        <v>0.6659722222222222</v>
      </c>
      <c r="I76" s="272">
        <f t="shared" si="9"/>
        <v>0.6815476190476191</v>
      </c>
      <c r="J76" s="272">
        <f t="shared" si="10"/>
        <v>0.6995192307692308</v>
      </c>
      <c r="K76" s="272">
        <f t="shared" si="11"/>
        <v>0.7204861111111112</v>
      </c>
      <c r="L76" s="32">
        <f t="shared" si="12"/>
        <v>78.5</v>
      </c>
      <c r="M76" s="16"/>
    </row>
    <row r="77" spans="1:13" ht="12" customHeight="1" hidden="1">
      <c r="A77" s="238"/>
      <c r="B77" s="268">
        <f t="shared" si="13"/>
        <v>6</v>
      </c>
      <c r="C77" s="268">
        <f t="shared" si="14"/>
        <v>186.5</v>
      </c>
      <c r="D77" s="249"/>
      <c r="E77" s="250"/>
      <c r="F77" s="256"/>
      <c r="G77" s="272">
        <f t="shared" si="7"/>
        <v>0.65234375</v>
      </c>
      <c r="H77" s="272">
        <f t="shared" si="8"/>
        <v>0.6659722222222222</v>
      </c>
      <c r="I77" s="272">
        <f t="shared" si="9"/>
        <v>0.6815476190476191</v>
      </c>
      <c r="J77" s="272">
        <f t="shared" si="10"/>
        <v>0.6995192307692308</v>
      </c>
      <c r="K77" s="272">
        <f t="shared" si="11"/>
        <v>0.7204861111111112</v>
      </c>
      <c r="L77" s="32">
        <f t="shared" si="12"/>
        <v>78.5</v>
      </c>
      <c r="M77" s="16"/>
    </row>
    <row r="78" spans="1:13" ht="12" customHeight="1" hidden="1">
      <c r="A78" s="238"/>
      <c r="B78" s="268">
        <f t="shared" si="13"/>
        <v>6</v>
      </c>
      <c r="C78" s="268">
        <f t="shared" si="14"/>
        <v>186.5</v>
      </c>
      <c r="D78" s="249"/>
      <c r="E78" s="250"/>
      <c r="F78" s="256"/>
      <c r="G78" s="272">
        <f t="shared" si="7"/>
        <v>0.65234375</v>
      </c>
      <c r="H78" s="272">
        <f t="shared" si="8"/>
        <v>0.6659722222222222</v>
      </c>
      <c r="I78" s="272">
        <f t="shared" si="9"/>
        <v>0.6815476190476191</v>
      </c>
      <c r="J78" s="272">
        <f t="shared" si="10"/>
        <v>0.6995192307692308</v>
      </c>
      <c r="K78" s="272">
        <f t="shared" si="11"/>
        <v>0.7204861111111112</v>
      </c>
      <c r="L78" s="32">
        <f t="shared" si="12"/>
        <v>78.5</v>
      </c>
      <c r="M78" s="49"/>
    </row>
    <row r="79" spans="1:13" ht="12" customHeight="1" hidden="1">
      <c r="A79" s="238"/>
      <c r="B79" s="268">
        <f t="shared" si="13"/>
        <v>6</v>
      </c>
      <c r="C79" s="268">
        <f t="shared" si="14"/>
        <v>186.5</v>
      </c>
      <c r="D79" s="249"/>
      <c r="E79" s="250"/>
      <c r="F79" s="256"/>
      <c r="G79" s="272">
        <f t="shared" si="7"/>
        <v>0.65234375</v>
      </c>
      <c r="H79" s="272">
        <f t="shared" si="8"/>
        <v>0.6659722222222222</v>
      </c>
      <c r="I79" s="272">
        <f t="shared" si="9"/>
        <v>0.6815476190476191</v>
      </c>
      <c r="J79" s="272">
        <f t="shared" si="10"/>
        <v>0.6995192307692308</v>
      </c>
      <c r="K79" s="272">
        <f t="shared" si="11"/>
        <v>0.7204861111111112</v>
      </c>
      <c r="L79" s="32">
        <f t="shared" si="12"/>
        <v>78.5</v>
      </c>
      <c r="M79" s="49"/>
    </row>
    <row r="80" spans="1:13" ht="12" customHeight="1">
      <c r="A80" s="238">
        <v>6</v>
      </c>
      <c r="B80" s="268">
        <f>B79-A80</f>
        <v>0</v>
      </c>
      <c r="C80" s="268">
        <f>C79+A80</f>
        <v>192.5</v>
      </c>
      <c r="D80" s="244" t="s">
        <v>309</v>
      </c>
      <c r="E80" s="250"/>
      <c r="F80" s="256"/>
      <c r="G80" s="272">
        <f t="shared" si="7"/>
        <v>0.66796875</v>
      </c>
      <c r="H80" s="272">
        <f t="shared" si="8"/>
        <v>0.6826388888888889</v>
      </c>
      <c r="I80" s="272">
        <f t="shared" si="9"/>
        <v>0.6994047619047619</v>
      </c>
      <c r="J80" s="272">
        <f t="shared" si="10"/>
        <v>0.71875</v>
      </c>
      <c r="K80" s="272">
        <f t="shared" si="11"/>
        <v>0.7413194444444444</v>
      </c>
      <c r="L80" s="32">
        <f t="shared" si="12"/>
        <v>84.5</v>
      </c>
      <c r="M80" s="49"/>
    </row>
    <row r="81" spans="2:13" ht="12.75" customHeight="1">
      <c r="B81" s="10"/>
      <c r="C81" s="17"/>
      <c r="D81" s="35"/>
      <c r="E81" s="10"/>
      <c r="F81" s="10"/>
      <c r="G81" s="10"/>
      <c r="H81" s="10"/>
      <c r="I81" s="10"/>
      <c r="J81" s="10"/>
      <c r="K81" s="10"/>
      <c r="L81" s="35"/>
      <c r="M81" s="38"/>
    </row>
    <row r="82" spans="2:13" ht="12.75" customHeight="1">
      <c r="B82" s="17"/>
      <c r="C82" s="17"/>
      <c r="D82" s="35"/>
      <c r="E82" s="10"/>
      <c r="F82" s="10"/>
      <c r="G82" s="10"/>
      <c r="H82" s="10"/>
      <c r="I82" s="36"/>
      <c r="J82" s="36"/>
      <c r="K82" s="36"/>
      <c r="L82" s="37"/>
      <c r="M82" s="40"/>
    </row>
    <row r="83" spans="2:13" ht="12.75" customHeight="1">
      <c r="B83" s="17"/>
      <c r="C83" s="17"/>
      <c r="D83" s="39"/>
      <c r="E83" s="10"/>
      <c r="F83" s="5"/>
      <c r="G83" s="10"/>
      <c r="H83" s="5"/>
      <c r="I83" s="36"/>
      <c r="J83" s="36"/>
      <c r="K83" s="36"/>
      <c r="L83" s="37"/>
      <c r="M83" s="40"/>
    </row>
    <row r="84" spans="2:13" ht="12.75" customHeight="1">
      <c r="B84" s="10"/>
      <c r="C84" s="10"/>
      <c r="D84" s="35"/>
      <c r="E84" s="10"/>
      <c r="F84" s="10"/>
      <c r="G84" s="10"/>
      <c r="H84" s="10"/>
      <c r="I84" s="36"/>
      <c r="J84" s="36"/>
      <c r="K84" s="36"/>
      <c r="L84" s="37"/>
      <c r="M84" s="16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75" r:id="rId2"/>
  <headerFooter alignWithMargins="0">
    <oddFooter>&amp;L&amp;F   &amp;D  &amp;T&amp;R&amp;8Les communes en lettres majuscules sont des
chefs-lieux de cantons, sous-préfectures ou préfectures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7">
      <selection activeCell="I89" sqref="I89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5" width="7.7109375" style="2" customWidth="1"/>
    <col min="6" max="6" width="7.7109375" style="129" customWidth="1"/>
    <col min="7" max="11" width="7.7109375" style="2" customWidth="1"/>
    <col min="12" max="12" width="8.57421875" style="3" customWidth="1"/>
    <col min="13" max="13" width="8.57421875" style="4" customWidth="1"/>
    <col min="14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 t="s">
        <v>1</v>
      </c>
      <c r="M1" s="30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05" t="s">
        <v>122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5"/>
      <c r="M2" s="10"/>
      <c r="N2" s="35"/>
      <c r="O2" s="35"/>
      <c r="P2" s="5"/>
      <c r="Q2" s="5"/>
      <c r="R2" s="5"/>
      <c r="S2" s="12"/>
    </row>
    <row r="3" spans="1:19" ht="12.75" customHeight="1">
      <c r="A3" s="305" t="s">
        <v>310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168" t="s">
        <v>2</v>
      </c>
      <c r="M3" s="10">
        <v>1</v>
      </c>
      <c r="N3" s="35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 customHeight="1">
      <c r="A4" s="304" t="s">
        <v>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2" t="s">
        <v>22</v>
      </c>
      <c r="M4" s="2" t="s">
        <v>23</v>
      </c>
    </row>
    <row r="5" spans="1:14" ht="12.75" customHeight="1" thickBot="1">
      <c r="A5" s="17"/>
      <c r="B5" s="10"/>
      <c r="C5" s="169" t="s">
        <v>311</v>
      </c>
      <c r="D5" s="306" t="s">
        <v>312</v>
      </c>
      <c r="E5" s="306"/>
      <c r="F5" s="306"/>
      <c r="G5" s="306"/>
      <c r="H5" s="17">
        <v>135</v>
      </c>
      <c r="I5" s="10" t="s">
        <v>5</v>
      </c>
      <c r="J5" s="10"/>
      <c r="K5" s="10"/>
      <c r="L5" s="18">
        <v>0.2916666666666667</v>
      </c>
      <c r="M5" s="18">
        <v>0.2916666666666667</v>
      </c>
      <c r="N5" s="3" t="s">
        <v>6</v>
      </c>
    </row>
    <row r="6" spans="1:14" ht="12.75" customHeight="1" thickBot="1">
      <c r="A6" s="19"/>
      <c r="B6" s="20" t="s">
        <v>5</v>
      </c>
      <c r="C6" s="20"/>
      <c r="D6" s="21" t="s">
        <v>7</v>
      </c>
      <c r="E6" s="22" t="s">
        <v>8</v>
      </c>
      <c r="F6" s="127" t="s">
        <v>9</v>
      </c>
      <c r="G6" s="311" t="s">
        <v>10</v>
      </c>
      <c r="H6" s="302"/>
      <c r="I6" s="302"/>
      <c r="J6" s="302"/>
      <c r="K6" s="303"/>
      <c r="L6" s="18">
        <v>0.46875</v>
      </c>
      <c r="M6" s="18">
        <v>0.46875</v>
      </c>
      <c r="N6" s="16" t="s">
        <v>11</v>
      </c>
    </row>
    <row r="7" spans="1:12" ht="12.75" customHeight="1" thickBot="1">
      <c r="A7" s="24" t="s">
        <v>12</v>
      </c>
      <c r="B7" s="25" t="s">
        <v>13</v>
      </c>
      <c r="C7" s="25" t="s">
        <v>14</v>
      </c>
      <c r="D7" s="26"/>
      <c r="E7" s="28" t="s">
        <v>15</v>
      </c>
      <c r="F7" s="128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</row>
    <row r="8" spans="1:12" ht="12" customHeight="1">
      <c r="A8" s="183"/>
      <c r="B8" s="57"/>
      <c r="C8" s="57"/>
      <c r="D8" s="158" t="s">
        <v>832</v>
      </c>
      <c r="E8" s="207"/>
      <c r="F8" s="204"/>
      <c r="G8" s="21"/>
      <c r="H8" s="58"/>
      <c r="I8" s="58"/>
      <c r="J8" s="58"/>
      <c r="K8" s="191"/>
      <c r="L8" s="29"/>
    </row>
    <row r="9" spans="1:15" ht="12" customHeight="1">
      <c r="A9" s="289">
        <v>0</v>
      </c>
      <c r="B9" s="273">
        <f>$H$5</f>
        <v>135</v>
      </c>
      <c r="C9" s="273">
        <v>0</v>
      </c>
      <c r="D9" s="212" t="s">
        <v>904</v>
      </c>
      <c r="E9" s="253" t="s">
        <v>65</v>
      </c>
      <c r="F9" s="291"/>
      <c r="G9" s="292">
        <f>$L$5</f>
        <v>0.2916666666666667</v>
      </c>
      <c r="H9" s="292">
        <f>$L$5</f>
        <v>0.2916666666666667</v>
      </c>
      <c r="I9" s="292">
        <f>$L$5</f>
        <v>0.2916666666666667</v>
      </c>
      <c r="J9" s="292">
        <f>$M$5</f>
        <v>0.2916666666666667</v>
      </c>
      <c r="K9" s="292">
        <f>$M$5</f>
        <v>0.2916666666666667</v>
      </c>
      <c r="L9" s="30"/>
      <c r="N9" s="4"/>
      <c r="O9" s="4"/>
    </row>
    <row r="10" spans="1:15" ht="12" customHeight="1">
      <c r="A10" s="238">
        <v>4</v>
      </c>
      <c r="B10" s="268">
        <f>B9-A10</f>
        <v>131</v>
      </c>
      <c r="C10" s="268">
        <f aca="true" t="shared" si="0" ref="C10:C49">C9+A10</f>
        <v>4</v>
      </c>
      <c r="D10" s="243" t="s">
        <v>313</v>
      </c>
      <c r="E10" s="219" t="s">
        <v>75</v>
      </c>
      <c r="F10" s="293"/>
      <c r="G10" s="272">
        <f aca="true" t="shared" si="1" ref="G10:G48">SUM($G$9+$O$3*C10)</f>
        <v>0.30208333333333337</v>
      </c>
      <c r="H10" s="272">
        <f aca="true" t="shared" si="2" ref="H10:H48">SUM($H$9+$P$3*C10)</f>
        <v>0.3027777777777778</v>
      </c>
      <c r="I10" s="272">
        <f aca="true" t="shared" si="3" ref="I10:I48">SUM($I$9+$Q$3*C10)</f>
        <v>0.3035714285714286</v>
      </c>
      <c r="J10" s="272">
        <f aca="true" t="shared" si="4" ref="J10:J48">SUM($J$9+$R$3*C10)</f>
        <v>0.3044871794871795</v>
      </c>
      <c r="K10" s="272">
        <f aca="true" t="shared" si="5" ref="K10:K48">SUM($K$9+$S$3*C10)</f>
        <v>0.3055555555555556</v>
      </c>
      <c r="N10" s="4"/>
      <c r="O10" s="4"/>
    </row>
    <row r="11" spans="1:15" ht="12" customHeight="1">
      <c r="A11" s="238">
        <v>2</v>
      </c>
      <c r="B11" s="268">
        <f aca="true" t="shared" si="6" ref="B11:B49">B10-A11</f>
        <v>129</v>
      </c>
      <c r="C11" s="268">
        <f t="shared" si="0"/>
        <v>6</v>
      </c>
      <c r="D11" s="243" t="s">
        <v>314</v>
      </c>
      <c r="E11" s="219" t="s">
        <v>75</v>
      </c>
      <c r="F11" s="293"/>
      <c r="G11" s="272">
        <f t="shared" si="1"/>
        <v>0.3072916666666667</v>
      </c>
      <c r="H11" s="272">
        <f t="shared" si="2"/>
        <v>0.30833333333333335</v>
      </c>
      <c r="I11" s="272">
        <f t="shared" si="3"/>
        <v>0.30952380952380953</v>
      </c>
      <c r="J11" s="272">
        <f t="shared" si="4"/>
        <v>0.3108974358974359</v>
      </c>
      <c r="K11" s="272">
        <f t="shared" si="5"/>
        <v>0.3125</v>
      </c>
      <c r="N11" s="4"/>
      <c r="O11" s="4"/>
    </row>
    <row r="12" spans="1:15" ht="12" customHeight="1">
      <c r="A12" s="288">
        <v>6.5</v>
      </c>
      <c r="B12" s="268">
        <f t="shared" si="6"/>
        <v>122.5</v>
      </c>
      <c r="C12" s="268">
        <f t="shared" si="0"/>
        <v>12.5</v>
      </c>
      <c r="D12" s="243" t="s">
        <v>315</v>
      </c>
      <c r="E12" s="251" t="s">
        <v>80</v>
      </c>
      <c r="F12" s="294"/>
      <c r="G12" s="272">
        <f>SUM($G$9+$O$3*C12)</f>
        <v>0.32421875</v>
      </c>
      <c r="H12" s="272">
        <f t="shared" si="2"/>
        <v>0.3263888888888889</v>
      </c>
      <c r="I12" s="272">
        <f t="shared" si="3"/>
        <v>0.3288690476190476</v>
      </c>
      <c r="J12" s="272">
        <f t="shared" si="4"/>
        <v>0.3317307692307693</v>
      </c>
      <c r="K12" s="272">
        <f t="shared" si="5"/>
        <v>0.3350694444444445</v>
      </c>
      <c r="N12" s="4"/>
      <c r="O12" s="4"/>
    </row>
    <row r="13" spans="1:15" ht="12" customHeight="1">
      <c r="A13" s="288">
        <v>3</v>
      </c>
      <c r="B13" s="268">
        <f t="shared" si="6"/>
        <v>119.5</v>
      </c>
      <c r="C13" s="268">
        <f t="shared" si="0"/>
        <v>15.5</v>
      </c>
      <c r="D13" s="225" t="s">
        <v>723</v>
      </c>
      <c r="E13" s="227" t="s">
        <v>117</v>
      </c>
      <c r="F13" s="294"/>
      <c r="G13" s="272">
        <f t="shared" si="1"/>
        <v>0.33203125</v>
      </c>
      <c r="H13" s="272">
        <f t="shared" si="2"/>
        <v>0.33472222222222225</v>
      </c>
      <c r="I13" s="272">
        <f t="shared" si="3"/>
        <v>0.33779761904761907</v>
      </c>
      <c r="J13" s="272">
        <f t="shared" si="4"/>
        <v>0.34134615384615385</v>
      </c>
      <c r="K13" s="272">
        <f t="shared" si="5"/>
        <v>0.3454861111111111</v>
      </c>
      <c r="N13" s="4"/>
      <c r="O13" s="4"/>
    </row>
    <row r="14" spans="1:15" ht="12" customHeight="1">
      <c r="A14" s="288">
        <v>2.5</v>
      </c>
      <c r="B14" s="268">
        <f t="shared" si="6"/>
        <v>117</v>
      </c>
      <c r="C14" s="268">
        <f t="shared" si="0"/>
        <v>18</v>
      </c>
      <c r="D14" s="243" t="s">
        <v>316</v>
      </c>
      <c r="E14" s="227" t="s">
        <v>117</v>
      </c>
      <c r="F14" s="294"/>
      <c r="G14" s="272">
        <f t="shared" si="1"/>
        <v>0.3385416666666667</v>
      </c>
      <c r="H14" s="272">
        <f t="shared" si="2"/>
        <v>0.3416666666666667</v>
      </c>
      <c r="I14" s="272">
        <f t="shared" si="3"/>
        <v>0.34523809523809523</v>
      </c>
      <c r="J14" s="272">
        <f t="shared" si="4"/>
        <v>0.3493589743589744</v>
      </c>
      <c r="K14" s="272">
        <f t="shared" si="5"/>
        <v>0.3541666666666667</v>
      </c>
      <c r="N14" s="4"/>
      <c r="O14" s="4"/>
    </row>
    <row r="15" spans="1:15" ht="12" customHeight="1">
      <c r="A15" s="288">
        <v>2.5</v>
      </c>
      <c r="B15" s="268">
        <f t="shared" si="6"/>
        <v>114.5</v>
      </c>
      <c r="C15" s="268">
        <f t="shared" si="0"/>
        <v>20.5</v>
      </c>
      <c r="D15" s="243" t="s">
        <v>727</v>
      </c>
      <c r="E15" s="227" t="s">
        <v>872</v>
      </c>
      <c r="F15" s="294"/>
      <c r="G15" s="272">
        <f t="shared" si="1"/>
        <v>0.34505208333333337</v>
      </c>
      <c r="H15" s="272">
        <f t="shared" si="2"/>
        <v>0.3486111111111111</v>
      </c>
      <c r="I15" s="272">
        <f t="shared" si="3"/>
        <v>0.35267857142857145</v>
      </c>
      <c r="J15" s="272">
        <f t="shared" si="4"/>
        <v>0.3573717948717949</v>
      </c>
      <c r="K15" s="272">
        <f t="shared" si="5"/>
        <v>0.3628472222222222</v>
      </c>
      <c r="N15" s="4"/>
      <c r="O15" s="4"/>
    </row>
    <row r="16" spans="1:15" ht="12" customHeight="1">
      <c r="A16" s="288">
        <v>1.5</v>
      </c>
      <c r="B16" s="268">
        <f t="shared" si="6"/>
        <v>113</v>
      </c>
      <c r="C16" s="268">
        <f t="shared" si="0"/>
        <v>22</v>
      </c>
      <c r="D16" s="226" t="s">
        <v>318</v>
      </c>
      <c r="E16" s="248" t="s">
        <v>317</v>
      </c>
      <c r="F16" s="294"/>
      <c r="G16" s="272">
        <f t="shared" si="1"/>
        <v>0.34895833333333337</v>
      </c>
      <c r="H16" s="272">
        <f t="shared" si="2"/>
        <v>0.3527777777777778</v>
      </c>
      <c r="I16" s="272">
        <f t="shared" si="3"/>
        <v>0.35714285714285715</v>
      </c>
      <c r="J16" s="272">
        <f t="shared" si="4"/>
        <v>0.3621794871794872</v>
      </c>
      <c r="K16" s="272">
        <f t="shared" si="5"/>
        <v>0.3680555555555556</v>
      </c>
      <c r="N16" s="4"/>
      <c r="O16" s="4"/>
    </row>
    <row r="17" spans="1:15" ht="12" customHeight="1">
      <c r="A17" s="288">
        <v>2</v>
      </c>
      <c r="B17" s="268">
        <f t="shared" si="6"/>
        <v>111</v>
      </c>
      <c r="C17" s="268">
        <f t="shared" si="0"/>
        <v>24</v>
      </c>
      <c r="D17" s="243" t="s">
        <v>319</v>
      </c>
      <c r="E17" s="251" t="s">
        <v>317</v>
      </c>
      <c r="F17" s="294"/>
      <c r="G17" s="272">
        <f t="shared" si="1"/>
        <v>0.3541666666666667</v>
      </c>
      <c r="H17" s="272">
        <f t="shared" si="2"/>
        <v>0.35833333333333334</v>
      </c>
      <c r="I17" s="272">
        <f t="shared" si="3"/>
        <v>0.36309523809523814</v>
      </c>
      <c r="J17" s="272">
        <f t="shared" si="4"/>
        <v>0.3685897435897436</v>
      </c>
      <c r="K17" s="272">
        <f t="shared" si="5"/>
        <v>0.375</v>
      </c>
      <c r="N17" s="4"/>
      <c r="O17" s="4"/>
    </row>
    <row r="18" spans="1:15" ht="12" customHeight="1">
      <c r="A18" s="288">
        <v>4.5</v>
      </c>
      <c r="B18" s="268">
        <f t="shared" si="6"/>
        <v>106.5</v>
      </c>
      <c r="C18" s="268">
        <f t="shared" si="0"/>
        <v>28.5</v>
      </c>
      <c r="D18" s="243" t="s">
        <v>320</v>
      </c>
      <c r="E18" s="248" t="s">
        <v>317</v>
      </c>
      <c r="F18" s="294"/>
      <c r="G18" s="272">
        <f t="shared" si="1"/>
        <v>0.3658854166666667</v>
      </c>
      <c r="H18" s="272">
        <f t="shared" si="2"/>
        <v>0.37083333333333335</v>
      </c>
      <c r="I18" s="272">
        <f t="shared" si="3"/>
        <v>0.37648809523809523</v>
      </c>
      <c r="J18" s="272">
        <f t="shared" si="4"/>
        <v>0.38301282051282054</v>
      </c>
      <c r="K18" s="272">
        <f t="shared" si="5"/>
        <v>0.390625</v>
      </c>
      <c r="N18" s="4"/>
      <c r="O18" s="4"/>
    </row>
    <row r="19" spans="1:15" ht="12" customHeight="1">
      <c r="A19" s="288">
        <v>1.5</v>
      </c>
      <c r="B19" s="268">
        <f t="shared" si="6"/>
        <v>105</v>
      </c>
      <c r="C19" s="268">
        <f t="shared" si="0"/>
        <v>30</v>
      </c>
      <c r="D19" s="247" t="s">
        <v>321</v>
      </c>
      <c r="E19" s="251" t="s">
        <v>317</v>
      </c>
      <c r="F19" s="294"/>
      <c r="G19" s="272">
        <f t="shared" si="1"/>
        <v>0.3697916666666667</v>
      </c>
      <c r="H19" s="272">
        <f t="shared" si="2"/>
        <v>0.375</v>
      </c>
      <c r="I19" s="272">
        <f t="shared" si="3"/>
        <v>0.38095238095238093</v>
      </c>
      <c r="J19" s="272">
        <f t="shared" si="4"/>
        <v>0.38782051282051283</v>
      </c>
      <c r="K19" s="272">
        <f t="shared" si="5"/>
        <v>0.39583333333333337</v>
      </c>
      <c r="N19" s="4"/>
      <c r="O19" s="4"/>
    </row>
    <row r="20" spans="1:15" ht="12" customHeight="1">
      <c r="A20" s="288">
        <v>3.5</v>
      </c>
      <c r="B20" s="268">
        <f t="shared" si="6"/>
        <v>101.5</v>
      </c>
      <c r="C20" s="268">
        <f t="shared" si="0"/>
        <v>33.5</v>
      </c>
      <c r="D20" s="243" t="s">
        <v>728</v>
      </c>
      <c r="E20" s="248" t="s">
        <v>317</v>
      </c>
      <c r="F20" s="294"/>
      <c r="G20" s="272">
        <f t="shared" si="1"/>
        <v>0.37890625</v>
      </c>
      <c r="H20" s="272">
        <f t="shared" si="2"/>
        <v>0.38472222222222224</v>
      </c>
      <c r="I20" s="272">
        <f t="shared" si="3"/>
        <v>0.3913690476190476</v>
      </c>
      <c r="J20" s="272">
        <f t="shared" si="4"/>
        <v>0.39903846153846156</v>
      </c>
      <c r="K20" s="272">
        <f t="shared" si="5"/>
        <v>0.4079861111111111</v>
      </c>
      <c r="N20" s="4"/>
      <c r="O20" s="4"/>
    </row>
    <row r="21" spans="1:15" ht="12" customHeight="1">
      <c r="A21" s="288">
        <v>3.5</v>
      </c>
      <c r="B21" s="268">
        <f t="shared" si="6"/>
        <v>98</v>
      </c>
      <c r="C21" s="268">
        <f t="shared" si="0"/>
        <v>37</v>
      </c>
      <c r="D21" s="243" t="s">
        <v>322</v>
      </c>
      <c r="E21" s="251" t="s">
        <v>317</v>
      </c>
      <c r="F21" s="294"/>
      <c r="G21" s="272">
        <f t="shared" si="1"/>
        <v>0.38802083333333337</v>
      </c>
      <c r="H21" s="272">
        <f t="shared" si="2"/>
        <v>0.39444444444444443</v>
      </c>
      <c r="I21" s="272">
        <f t="shared" si="3"/>
        <v>0.4017857142857143</v>
      </c>
      <c r="J21" s="272">
        <f t="shared" si="4"/>
        <v>0.41025641025641024</v>
      </c>
      <c r="K21" s="272">
        <f t="shared" si="5"/>
        <v>0.4201388888888889</v>
      </c>
      <c r="N21" s="4"/>
      <c r="O21" s="4"/>
    </row>
    <row r="22" spans="1:15" ht="12" customHeight="1">
      <c r="A22" s="288">
        <v>1.5</v>
      </c>
      <c r="B22" s="268">
        <f t="shared" si="6"/>
        <v>96.5</v>
      </c>
      <c r="C22" s="268">
        <f t="shared" si="0"/>
        <v>38.5</v>
      </c>
      <c r="D22" s="243" t="s">
        <v>323</v>
      </c>
      <c r="E22" s="251" t="s">
        <v>324</v>
      </c>
      <c r="F22" s="294"/>
      <c r="G22" s="272">
        <f t="shared" si="1"/>
        <v>0.39192708333333337</v>
      </c>
      <c r="H22" s="272">
        <f t="shared" si="2"/>
        <v>0.39861111111111114</v>
      </c>
      <c r="I22" s="272">
        <f t="shared" si="3"/>
        <v>0.40625</v>
      </c>
      <c r="J22" s="272">
        <f t="shared" si="4"/>
        <v>0.4150641025641026</v>
      </c>
      <c r="K22" s="272">
        <f t="shared" si="5"/>
        <v>0.4253472222222222</v>
      </c>
      <c r="N22" s="4"/>
      <c r="O22" s="4"/>
    </row>
    <row r="23" spans="1:15" ht="12" customHeight="1">
      <c r="A23" s="288">
        <v>2</v>
      </c>
      <c r="B23" s="268">
        <f t="shared" si="6"/>
        <v>94.5</v>
      </c>
      <c r="C23" s="268">
        <f t="shared" si="0"/>
        <v>40.5</v>
      </c>
      <c r="D23" s="225" t="s">
        <v>325</v>
      </c>
      <c r="E23" s="251" t="s">
        <v>324</v>
      </c>
      <c r="F23" s="294"/>
      <c r="G23" s="272">
        <f t="shared" si="1"/>
        <v>0.3971354166666667</v>
      </c>
      <c r="H23" s="272">
        <f t="shared" si="2"/>
        <v>0.4041666666666667</v>
      </c>
      <c r="I23" s="272">
        <f t="shared" si="3"/>
        <v>0.41220238095238093</v>
      </c>
      <c r="J23" s="272">
        <f t="shared" si="4"/>
        <v>0.421474358974359</v>
      </c>
      <c r="K23" s="272">
        <f t="shared" si="5"/>
        <v>0.4322916666666667</v>
      </c>
      <c r="N23" s="4"/>
      <c r="O23" s="4"/>
    </row>
    <row r="24" spans="1:15" ht="12" customHeight="1">
      <c r="A24" s="288">
        <v>3.5</v>
      </c>
      <c r="B24" s="268">
        <f t="shared" si="6"/>
        <v>91</v>
      </c>
      <c r="C24" s="268">
        <f t="shared" si="0"/>
        <v>44</v>
      </c>
      <c r="D24" s="243" t="s">
        <v>724</v>
      </c>
      <c r="E24" s="251" t="s">
        <v>60</v>
      </c>
      <c r="F24" s="294"/>
      <c r="G24" s="272">
        <f t="shared" si="1"/>
        <v>0.40625</v>
      </c>
      <c r="H24" s="272">
        <f t="shared" si="2"/>
        <v>0.41388888888888886</v>
      </c>
      <c r="I24" s="272">
        <f t="shared" si="3"/>
        <v>0.4226190476190476</v>
      </c>
      <c r="J24" s="272">
        <f t="shared" si="4"/>
        <v>0.4326923076923077</v>
      </c>
      <c r="K24" s="272">
        <f t="shared" si="5"/>
        <v>0.4444444444444444</v>
      </c>
      <c r="N24" s="4"/>
      <c r="O24" s="4"/>
    </row>
    <row r="25" spans="1:15" ht="12" customHeight="1">
      <c r="A25" s="288">
        <v>5</v>
      </c>
      <c r="B25" s="268">
        <f t="shared" si="6"/>
        <v>86</v>
      </c>
      <c r="C25" s="268">
        <f t="shared" si="0"/>
        <v>49</v>
      </c>
      <c r="D25" s="243" t="s">
        <v>326</v>
      </c>
      <c r="E25" s="251" t="s">
        <v>120</v>
      </c>
      <c r="F25" s="294"/>
      <c r="G25" s="272">
        <f t="shared" si="1"/>
        <v>0.41927083333333337</v>
      </c>
      <c r="H25" s="272">
        <f t="shared" si="2"/>
        <v>0.4277777777777778</v>
      </c>
      <c r="I25" s="272">
        <f t="shared" si="3"/>
        <v>0.4375</v>
      </c>
      <c r="J25" s="272">
        <f t="shared" si="4"/>
        <v>0.44871794871794873</v>
      </c>
      <c r="K25" s="272">
        <f t="shared" si="5"/>
        <v>0.4618055555555556</v>
      </c>
      <c r="N25" s="4"/>
      <c r="O25" s="4"/>
    </row>
    <row r="26" spans="1:15" ht="12" customHeight="1">
      <c r="A26" s="288">
        <v>1</v>
      </c>
      <c r="B26" s="268">
        <f t="shared" si="6"/>
        <v>85</v>
      </c>
      <c r="C26" s="268">
        <f t="shared" si="0"/>
        <v>50</v>
      </c>
      <c r="D26" s="243" t="s">
        <v>327</v>
      </c>
      <c r="E26" s="251" t="s">
        <v>88</v>
      </c>
      <c r="F26" s="294"/>
      <c r="G26" s="272">
        <f t="shared" si="1"/>
        <v>0.421875</v>
      </c>
      <c r="H26" s="272">
        <f t="shared" si="2"/>
        <v>0.4305555555555556</v>
      </c>
      <c r="I26" s="272">
        <f t="shared" si="3"/>
        <v>0.44047619047619047</v>
      </c>
      <c r="J26" s="272">
        <f t="shared" si="4"/>
        <v>0.4519230769230769</v>
      </c>
      <c r="K26" s="272">
        <f t="shared" si="5"/>
        <v>0.4652777777777778</v>
      </c>
      <c r="N26" s="4"/>
      <c r="O26" s="4"/>
    </row>
    <row r="27" spans="1:15" ht="12" customHeight="1" hidden="1">
      <c r="A27" s="288"/>
      <c r="B27" s="268">
        <f t="shared" si="6"/>
        <v>85</v>
      </c>
      <c r="C27" s="268">
        <f t="shared" si="0"/>
        <v>50</v>
      </c>
      <c r="D27" s="243"/>
      <c r="E27" s="248"/>
      <c r="F27" s="294"/>
      <c r="G27" s="272">
        <f t="shared" si="1"/>
        <v>0.421875</v>
      </c>
      <c r="H27" s="272">
        <f t="shared" si="2"/>
        <v>0.4305555555555556</v>
      </c>
      <c r="I27" s="272">
        <f t="shared" si="3"/>
        <v>0.44047619047619047</v>
      </c>
      <c r="J27" s="272">
        <f t="shared" si="4"/>
        <v>0.4519230769230769</v>
      </c>
      <c r="K27" s="272">
        <f t="shared" si="5"/>
        <v>0.4652777777777778</v>
      </c>
      <c r="N27" s="4"/>
      <c r="O27" s="4"/>
    </row>
    <row r="28" spans="1:15" ht="12" customHeight="1" hidden="1">
      <c r="A28" s="288"/>
      <c r="B28" s="268">
        <f t="shared" si="6"/>
        <v>85</v>
      </c>
      <c r="C28" s="268">
        <f t="shared" si="0"/>
        <v>50</v>
      </c>
      <c r="D28" s="243"/>
      <c r="E28" s="248"/>
      <c r="F28" s="294"/>
      <c r="G28" s="272">
        <f t="shared" si="1"/>
        <v>0.421875</v>
      </c>
      <c r="H28" s="272">
        <f t="shared" si="2"/>
        <v>0.4305555555555556</v>
      </c>
      <c r="I28" s="272">
        <f t="shared" si="3"/>
        <v>0.44047619047619047</v>
      </c>
      <c r="J28" s="272">
        <f t="shared" si="4"/>
        <v>0.4519230769230769</v>
      </c>
      <c r="K28" s="272">
        <f t="shared" si="5"/>
        <v>0.4652777777777778</v>
      </c>
      <c r="N28" s="4"/>
      <c r="O28" s="4"/>
    </row>
    <row r="29" spans="1:15" ht="12" customHeight="1" hidden="1">
      <c r="A29" s="288"/>
      <c r="B29" s="268">
        <f t="shared" si="6"/>
        <v>85</v>
      </c>
      <c r="C29" s="268">
        <f t="shared" si="0"/>
        <v>50</v>
      </c>
      <c r="D29" s="243"/>
      <c r="E29" s="248"/>
      <c r="F29" s="294"/>
      <c r="G29" s="272">
        <f t="shared" si="1"/>
        <v>0.421875</v>
      </c>
      <c r="H29" s="272">
        <f t="shared" si="2"/>
        <v>0.4305555555555556</v>
      </c>
      <c r="I29" s="272">
        <f t="shared" si="3"/>
        <v>0.44047619047619047</v>
      </c>
      <c r="J29" s="272">
        <f t="shared" si="4"/>
        <v>0.4519230769230769</v>
      </c>
      <c r="K29" s="272">
        <f t="shared" si="5"/>
        <v>0.4652777777777778</v>
      </c>
      <c r="N29" s="4"/>
      <c r="O29" s="4"/>
    </row>
    <row r="30" spans="1:15" ht="12" customHeight="1" hidden="1">
      <c r="A30" s="288"/>
      <c r="B30" s="268">
        <f t="shared" si="6"/>
        <v>85</v>
      </c>
      <c r="C30" s="268">
        <f t="shared" si="0"/>
        <v>50</v>
      </c>
      <c r="D30" s="243"/>
      <c r="E30" s="248"/>
      <c r="F30" s="294"/>
      <c r="G30" s="272">
        <f t="shared" si="1"/>
        <v>0.421875</v>
      </c>
      <c r="H30" s="272">
        <f t="shared" si="2"/>
        <v>0.4305555555555556</v>
      </c>
      <c r="I30" s="272">
        <f t="shared" si="3"/>
        <v>0.44047619047619047</v>
      </c>
      <c r="J30" s="272">
        <f t="shared" si="4"/>
        <v>0.4519230769230769</v>
      </c>
      <c r="K30" s="272">
        <f t="shared" si="5"/>
        <v>0.4652777777777778</v>
      </c>
      <c r="N30" s="4"/>
      <c r="O30" s="4"/>
    </row>
    <row r="31" spans="1:15" ht="12" customHeight="1" hidden="1">
      <c r="A31" s="288"/>
      <c r="B31" s="268">
        <f t="shared" si="6"/>
        <v>85</v>
      </c>
      <c r="C31" s="268">
        <f t="shared" si="0"/>
        <v>50</v>
      </c>
      <c r="D31" s="243"/>
      <c r="E31" s="248"/>
      <c r="F31" s="294"/>
      <c r="G31" s="272">
        <f t="shared" si="1"/>
        <v>0.421875</v>
      </c>
      <c r="H31" s="272">
        <f t="shared" si="2"/>
        <v>0.4305555555555556</v>
      </c>
      <c r="I31" s="272">
        <f t="shared" si="3"/>
        <v>0.44047619047619047</v>
      </c>
      <c r="J31" s="272">
        <f t="shared" si="4"/>
        <v>0.4519230769230769</v>
      </c>
      <c r="K31" s="272">
        <f t="shared" si="5"/>
        <v>0.4652777777777778</v>
      </c>
      <c r="N31" s="4"/>
      <c r="O31" s="4"/>
    </row>
    <row r="32" spans="1:15" ht="12" customHeight="1" hidden="1">
      <c r="A32" s="288"/>
      <c r="B32" s="268">
        <f t="shared" si="6"/>
        <v>85</v>
      </c>
      <c r="C32" s="268">
        <f t="shared" si="0"/>
        <v>50</v>
      </c>
      <c r="D32" s="243"/>
      <c r="E32" s="248"/>
      <c r="F32" s="294"/>
      <c r="G32" s="272">
        <f t="shared" si="1"/>
        <v>0.421875</v>
      </c>
      <c r="H32" s="272">
        <f t="shared" si="2"/>
        <v>0.4305555555555556</v>
      </c>
      <c r="I32" s="272">
        <f t="shared" si="3"/>
        <v>0.44047619047619047</v>
      </c>
      <c r="J32" s="272">
        <f t="shared" si="4"/>
        <v>0.4519230769230769</v>
      </c>
      <c r="K32" s="272">
        <f t="shared" si="5"/>
        <v>0.4652777777777778</v>
      </c>
      <c r="N32" s="4"/>
      <c r="O32" s="4"/>
    </row>
    <row r="33" spans="1:15" ht="12" customHeight="1" hidden="1">
      <c r="A33" s="288"/>
      <c r="B33" s="268">
        <f t="shared" si="6"/>
        <v>85</v>
      </c>
      <c r="C33" s="268">
        <f t="shared" si="0"/>
        <v>50</v>
      </c>
      <c r="D33" s="243"/>
      <c r="E33" s="248"/>
      <c r="F33" s="294"/>
      <c r="G33" s="272">
        <f t="shared" si="1"/>
        <v>0.421875</v>
      </c>
      <c r="H33" s="272">
        <f t="shared" si="2"/>
        <v>0.4305555555555556</v>
      </c>
      <c r="I33" s="272">
        <f t="shared" si="3"/>
        <v>0.44047619047619047</v>
      </c>
      <c r="J33" s="272">
        <f t="shared" si="4"/>
        <v>0.4519230769230769</v>
      </c>
      <c r="K33" s="272">
        <f t="shared" si="5"/>
        <v>0.4652777777777778</v>
      </c>
      <c r="N33" s="4"/>
      <c r="O33" s="4"/>
    </row>
    <row r="34" spans="1:15" ht="12" customHeight="1" hidden="1">
      <c r="A34" s="288"/>
      <c r="B34" s="268">
        <f t="shared" si="6"/>
        <v>85</v>
      </c>
      <c r="C34" s="268">
        <f t="shared" si="0"/>
        <v>50</v>
      </c>
      <c r="D34" s="243"/>
      <c r="E34" s="251"/>
      <c r="F34" s="294"/>
      <c r="G34" s="272">
        <f t="shared" si="1"/>
        <v>0.421875</v>
      </c>
      <c r="H34" s="272">
        <f t="shared" si="2"/>
        <v>0.4305555555555556</v>
      </c>
      <c r="I34" s="272">
        <f t="shared" si="3"/>
        <v>0.44047619047619047</v>
      </c>
      <c r="J34" s="272">
        <f t="shared" si="4"/>
        <v>0.4519230769230769</v>
      </c>
      <c r="K34" s="272">
        <f t="shared" si="5"/>
        <v>0.4652777777777778</v>
      </c>
      <c r="N34" s="4"/>
      <c r="O34" s="4"/>
    </row>
    <row r="35" spans="1:15" ht="12" customHeight="1" hidden="1">
      <c r="A35" s="288"/>
      <c r="B35" s="268">
        <f t="shared" si="6"/>
        <v>85</v>
      </c>
      <c r="C35" s="268">
        <f t="shared" si="0"/>
        <v>50</v>
      </c>
      <c r="D35" s="243"/>
      <c r="E35" s="251"/>
      <c r="F35" s="294"/>
      <c r="G35" s="272">
        <f t="shared" si="1"/>
        <v>0.421875</v>
      </c>
      <c r="H35" s="272">
        <f t="shared" si="2"/>
        <v>0.4305555555555556</v>
      </c>
      <c r="I35" s="272">
        <f t="shared" si="3"/>
        <v>0.44047619047619047</v>
      </c>
      <c r="J35" s="272">
        <f t="shared" si="4"/>
        <v>0.4519230769230769</v>
      </c>
      <c r="K35" s="272">
        <f t="shared" si="5"/>
        <v>0.4652777777777778</v>
      </c>
      <c r="N35" s="4"/>
      <c r="O35" s="4"/>
    </row>
    <row r="36" spans="1:15" ht="12" customHeight="1" hidden="1">
      <c r="A36" s="288"/>
      <c r="B36" s="268">
        <f t="shared" si="6"/>
        <v>85</v>
      </c>
      <c r="C36" s="268">
        <f t="shared" si="0"/>
        <v>50</v>
      </c>
      <c r="D36" s="259"/>
      <c r="E36" s="251"/>
      <c r="F36" s="294"/>
      <c r="G36" s="272">
        <f t="shared" si="1"/>
        <v>0.421875</v>
      </c>
      <c r="H36" s="272">
        <f t="shared" si="2"/>
        <v>0.4305555555555556</v>
      </c>
      <c r="I36" s="272">
        <f t="shared" si="3"/>
        <v>0.44047619047619047</v>
      </c>
      <c r="J36" s="272">
        <f t="shared" si="4"/>
        <v>0.4519230769230769</v>
      </c>
      <c r="K36" s="272">
        <f t="shared" si="5"/>
        <v>0.4652777777777778</v>
      </c>
      <c r="N36" s="4"/>
      <c r="O36" s="4"/>
    </row>
    <row r="37" spans="1:15" ht="12" customHeight="1" hidden="1">
      <c r="A37" s="288"/>
      <c r="B37" s="268">
        <f t="shared" si="6"/>
        <v>85</v>
      </c>
      <c r="C37" s="268">
        <f t="shared" si="0"/>
        <v>50</v>
      </c>
      <c r="D37" s="243"/>
      <c r="E37" s="251"/>
      <c r="F37" s="294"/>
      <c r="G37" s="272">
        <f t="shared" si="1"/>
        <v>0.421875</v>
      </c>
      <c r="H37" s="272">
        <f t="shared" si="2"/>
        <v>0.4305555555555556</v>
      </c>
      <c r="I37" s="272">
        <f t="shared" si="3"/>
        <v>0.44047619047619047</v>
      </c>
      <c r="J37" s="272">
        <f t="shared" si="4"/>
        <v>0.4519230769230769</v>
      </c>
      <c r="K37" s="272">
        <f t="shared" si="5"/>
        <v>0.4652777777777778</v>
      </c>
      <c r="N37" s="4"/>
      <c r="O37" s="4"/>
    </row>
    <row r="38" spans="1:15" ht="12" customHeight="1" hidden="1">
      <c r="A38" s="288"/>
      <c r="B38" s="268">
        <f t="shared" si="6"/>
        <v>85</v>
      </c>
      <c r="C38" s="268">
        <f t="shared" si="0"/>
        <v>50</v>
      </c>
      <c r="D38" s="243"/>
      <c r="E38" s="251"/>
      <c r="F38" s="294"/>
      <c r="G38" s="272">
        <f t="shared" si="1"/>
        <v>0.421875</v>
      </c>
      <c r="H38" s="272">
        <f t="shared" si="2"/>
        <v>0.4305555555555556</v>
      </c>
      <c r="I38" s="272">
        <f t="shared" si="3"/>
        <v>0.44047619047619047</v>
      </c>
      <c r="J38" s="272">
        <f t="shared" si="4"/>
        <v>0.4519230769230769</v>
      </c>
      <c r="K38" s="272">
        <f t="shared" si="5"/>
        <v>0.4652777777777778</v>
      </c>
      <c r="N38" s="4"/>
      <c r="O38" s="4"/>
    </row>
    <row r="39" spans="1:15" ht="12" customHeight="1" hidden="1">
      <c r="A39" s="288"/>
      <c r="B39" s="268">
        <f t="shared" si="6"/>
        <v>85</v>
      </c>
      <c r="C39" s="268">
        <f t="shared" si="0"/>
        <v>50</v>
      </c>
      <c r="D39" s="243"/>
      <c r="E39" s="251"/>
      <c r="F39" s="294"/>
      <c r="G39" s="272">
        <f t="shared" si="1"/>
        <v>0.421875</v>
      </c>
      <c r="H39" s="272">
        <f t="shared" si="2"/>
        <v>0.4305555555555556</v>
      </c>
      <c r="I39" s="272">
        <f t="shared" si="3"/>
        <v>0.44047619047619047</v>
      </c>
      <c r="J39" s="272">
        <f t="shared" si="4"/>
        <v>0.4519230769230769</v>
      </c>
      <c r="K39" s="272">
        <f t="shared" si="5"/>
        <v>0.4652777777777778</v>
      </c>
      <c r="N39" s="4"/>
      <c r="O39" s="4"/>
    </row>
    <row r="40" spans="1:15" ht="12" customHeight="1" hidden="1">
      <c r="A40" s="288"/>
      <c r="B40" s="268">
        <f t="shared" si="6"/>
        <v>85</v>
      </c>
      <c r="C40" s="268">
        <f t="shared" si="0"/>
        <v>50</v>
      </c>
      <c r="D40" s="243"/>
      <c r="E40" s="251"/>
      <c r="F40" s="294"/>
      <c r="G40" s="272">
        <f t="shared" si="1"/>
        <v>0.421875</v>
      </c>
      <c r="H40" s="272">
        <f t="shared" si="2"/>
        <v>0.4305555555555556</v>
      </c>
      <c r="I40" s="272">
        <f t="shared" si="3"/>
        <v>0.44047619047619047</v>
      </c>
      <c r="J40" s="272">
        <f t="shared" si="4"/>
        <v>0.4519230769230769</v>
      </c>
      <c r="K40" s="272">
        <f t="shared" si="5"/>
        <v>0.4652777777777778</v>
      </c>
      <c r="N40" s="4"/>
      <c r="O40" s="4"/>
    </row>
    <row r="41" spans="1:15" ht="12" customHeight="1" hidden="1">
      <c r="A41" s="238"/>
      <c r="B41" s="268">
        <f t="shared" si="6"/>
        <v>85</v>
      </c>
      <c r="C41" s="268">
        <f t="shared" si="0"/>
        <v>50</v>
      </c>
      <c r="D41" s="243"/>
      <c r="E41" s="250"/>
      <c r="F41" s="293"/>
      <c r="G41" s="272">
        <f t="shared" si="1"/>
        <v>0.421875</v>
      </c>
      <c r="H41" s="272">
        <f t="shared" si="2"/>
        <v>0.4305555555555556</v>
      </c>
      <c r="I41" s="272">
        <f t="shared" si="3"/>
        <v>0.44047619047619047</v>
      </c>
      <c r="J41" s="272">
        <f t="shared" si="4"/>
        <v>0.4519230769230769</v>
      </c>
      <c r="K41" s="272">
        <f t="shared" si="5"/>
        <v>0.4652777777777778</v>
      </c>
      <c r="N41" s="4"/>
      <c r="O41" s="4"/>
    </row>
    <row r="42" spans="1:15" ht="12" customHeight="1" hidden="1">
      <c r="A42" s="238"/>
      <c r="B42" s="268">
        <f t="shared" si="6"/>
        <v>85</v>
      </c>
      <c r="C42" s="268">
        <f t="shared" si="0"/>
        <v>50</v>
      </c>
      <c r="D42" s="243"/>
      <c r="E42" s="250"/>
      <c r="F42" s="293"/>
      <c r="G42" s="272">
        <f t="shared" si="1"/>
        <v>0.421875</v>
      </c>
      <c r="H42" s="272">
        <f t="shared" si="2"/>
        <v>0.4305555555555556</v>
      </c>
      <c r="I42" s="272">
        <f t="shared" si="3"/>
        <v>0.44047619047619047</v>
      </c>
      <c r="J42" s="272">
        <f t="shared" si="4"/>
        <v>0.4519230769230769</v>
      </c>
      <c r="K42" s="272">
        <f t="shared" si="5"/>
        <v>0.4652777777777778</v>
      </c>
      <c r="N42" s="4"/>
      <c r="O42" s="4"/>
    </row>
    <row r="43" spans="1:15" ht="12" customHeight="1" hidden="1">
      <c r="A43" s="238"/>
      <c r="B43" s="268">
        <f t="shared" si="6"/>
        <v>85</v>
      </c>
      <c r="C43" s="268">
        <f t="shared" si="0"/>
        <v>50</v>
      </c>
      <c r="D43" s="243"/>
      <c r="E43" s="250"/>
      <c r="F43" s="293"/>
      <c r="G43" s="272">
        <f t="shared" si="1"/>
        <v>0.421875</v>
      </c>
      <c r="H43" s="272">
        <f t="shared" si="2"/>
        <v>0.4305555555555556</v>
      </c>
      <c r="I43" s="272">
        <f t="shared" si="3"/>
        <v>0.44047619047619047</v>
      </c>
      <c r="J43" s="272">
        <f t="shared" si="4"/>
        <v>0.4519230769230769</v>
      </c>
      <c r="K43" s="272">
        <f t="shared" si="5"/>
        <v>0.4652777777777778</v>
      </c>
      <c r="N43" s="4"/>
      <c r="O43" s="4"/>
    </row>
    <row r="44" spans="1:15" ht="12" customHeight="1" hidden="1">
      <c r="A44" s="238"/>
      <c r="B44" s="268">
        <f t="shared" si="6"/>
        <v>85</v>
      </c>
      <c r="C44" s="268">
        <f t="shared" si="0"/>
        <v>50</v>
      </c>
      <c r="D44" s="243"/>
      <c r="E44" s="250"/>
      <c r="F44" s="293"/>
      <c r="G44" s="272">
        <f t="shared" si="1"/>
        <v>0.421875</v>
      </c>
      <c r="H44" s="272">
        <f t="shared" si="2"/>
        <v>0.4305555555555556</v>
      </c>
      <c r="I44" s="272">
        <f t="shared" si="3"/>
        <v>0.44047619047619047</v>
      </c>
      <c r="J44" s="272">
        <f t="shared" si="4"/>
        <v>0.4519230769230769</v>
      </c>
      <c r="K44" s="272">
        <f t="shared" si="5"/>
        <v>0.4652777777777778</v>
      </c>
      <c r="N44" s="4"/>
      <c r="O44" s="4"/>
    </row>
    <row r="45" spans="1:15" ht="12" customHeight="1" hidden="1">
      <c r="A45" s="238"/>
      <c r="B45" s="268">
        <f t="shared" si="6"/>
        <v>85</v>
      </c>
      <c r="C45" s="268">
        <f t="shared" si="0"/>
        <v>50</v>
      </c>
      <c r="D45" s="243"/>
      <c r="E45" s="250"/>
      <c r="F45" s="293"/>
      <c r="G45" s="272">
        <f t="shared" si="1"/>
        <v>0.421875</v>
      </c>
      <c r="H45" s="272">
        <f t="shared" si="2"/>
        <v>0.4305555555555556</v>
      </c>
      <c r="I45" s="272">
        <f t="shared" si="3"/>
        <v>0.44047619047619047</v>
      </c>
      <c r="J45" s="272">
        <f t="shared" si="4"/>
        <v>0.4519230769230769</v>
      </c>
      <c r="K45" s="272">
        <f t="shared" si="5"/>
        <v>0.4652777777777778</v>
      </c>
      <c r="N45" s="4"/>
      <c r="O45" s="4"/>
    </row>
    <row r="46" spans="1:15" ht="12" customHeight="1" hidden="1">
      <c r="A46" s="238"/>
      <c r="B46" s="268">
        <f t="shared" si="6"/>
        <v>85</v>
      </c>
      <c r="C46" s="268">
        <f t="shared" si="0"/>
        <v>50</v>
      </c>
      <c r="D46" s="243"/>
      <c r="E46" s="250"/>
      <c r="F46" s="293"/>
      <c r="G46" s="272">
        <f t="shared" si="1"/>
        <v>0.421875</v>
      </c>
      <c r="H46" s="272">
        <f t="shared" si="2"/>
        <v>0.4305555555555556</v>
      </c>
      <c r="I46" s="272">
        <f t="shared" si="3"/>
        <v>0.44047619047619047</v>
      </c>
      <c r="J46" s="272">
        <f t="shared" si="4"/>
        <v>0.4519230769230769</v>
      </c>
      <c r="K46" s="272">
        <f t="shared" si="5"/>
        <v>0.4652777777777778</v>
      </c>
      <c r="N46" s="4"/>
      <c r="O46" s="4"/>
    </row>
    <row r="47" spans="1:15" ht="12" customHeight="1" hidden="1">
      <c r="A47" s="238"/>
      <c r="B47" s="268">
        <f t="shared" si="6"/>
        <v>85</v>
      </c>
      <c r="C47" s="268">
        <f t="shared" si="0"/>
        <v>50</v>
      </c>
      <c r="D47" s="243"/>
      <c r="E47" s="250"/>
      <c r="F47" s="293"/>
      <c r="G47" s="272">
        <f t="shared" si="1"/>
        <v>0.421875</v>
      </c>
      <c r="H47" s="272">
        <f t="shared" si="2"/>
        <v>0.4305555555555556</v>
      </c>
      <c r="I47" s="272">
        <f t="shared" si="3"/>
        <v>0.44047619047619047</v>
      </c>
      <c r="J47" s="272">
        <f t="shared" si="4"/>
        <v>0.4519230769230769</v>
      </c>
      <c r="K47" s="272">
        <f t="shared" si="5"/>
        <v>0.4652777777777778</v>
      </c>
      <c r="N47" s="4"/>
      <c r="O47" s="4"/>
    </row>
    <row r="48" spans="1:15" ht="12" customHeight="1" hidden="1">
      <c r="A48" s="238"/>
      <c r="B48" s="268">
        <f t="shared" si="6"/>
        <v>85</v>
      </c>
      <c r="C48" s="268">
        <f t="shared" si="0"/>
        <v>50</v>
      </c>
      <c r="D48" s="243"/>
      <c r="E48" s="250"/>
      <c r="F48" s="293"/>
      <c r="G48" s="272">
        <f t="shared" si="1"/>
        <v>0.421875</v>
      </c>
      <c r="H48" s="272">
        <f t="shared" si="2"/>
        <v>0.4305555555555556</v>
      </c>
      <c r="I48" s="272">
        <f t="shared" si="3"/>
        <v>0.44047619047619047</v>
      </c>
      <c r="J48" s="272">
        <f t="shared" si="4"/>
        <v>0.4519230769230769</v>
      </c>
      <c r="K48" s="272">
        <f t="shared" si="5"/>
        <v>0.4652777777777778</v>
      </c>
      <c r="N48" s="4"/>
      <c r="O48" s="4"/>
    </row>
    <row r="49" spans="1:15" ht="12" customHeight="1">
      <c r="A49" s="238">
        <v>5.5</v>
      </c>
      <c r="B49" s="268">
        <f t="shared" si="6"/>
        <v>79.5</v>
      </c>
      <c r="C49" s="268">
        <f t="shared" si="0"/>
        <v>55.5</v>
      </c>
      <c r="D49" s="259" t="s">
        <v>328</v>
      </c>
      <c r="E49" s="251"/>
      <c r="F49" s="293"/>
      <c r="G49" s="272">
        <f>SUM($G$9+$O$3*C49)</f>
        <v>0.4361979166666667</v>
      </c>
      <c r="H49" s="272">
        <f>SUM($H$9+$P$3*C49)</f>
        <v>0.4458333333333333</v>
      </c>
      <c r="I49" s="272">
        <f>SUM($I$9+$Q$3*C49)</f>
        <v>0.45684523809523814</v>
      </c>
      <c r="J49" s="272">
        <f>SUM($J$9+$R$3*C49)</f>
        <v>0.46955128205128205</v>
      </c>
      <c r="K49" s="272">
        <f>SUM($K$9+$S$3*C49)</f>
        <v>0.484375</v>
      </c>
      <c r="N49" s="4"/>
      <c r="O49" s="4"/>
    </row>
    <row r="50" spans="1:13" s="147" customFormat="1" ht="12" customHeight="1">
      <c r="A50" s="278"/>
      <c r="B50" s="278"/>
      <c r="C50" s="278"/>
      <c r="D50" s="283" t="s">
        <v>21</v>
      </c>
      <c r="E50" s="280"/>
      <c r="F50" s="295"/>
      <c r="G50" s="282"/>
      <c r="H50" s="282"/>
      <c r="I50" s="282"/>
      <c r="J50" s="282"/>
      <c r="K50" s="282"/>
      <c r="L50" s="149"/>
      <c r="M50" s="148"/>
    </row>
    <row r="51" spans="1:12" ht="12" customHeight="1">
      <c r="A51" s="238">
        <v>0</v>
      </c>
      <c r="B51" s="268">
        <f>B49</f>
        <v>79.5</v>
      </c>
      <c r="C51" s="268">
        <f>C49</f>
        <v>55.5</v>
      </c>
      <c r="D51" s="259" t="s">
        <v>328</v>
      </c>
      <c r="E51" s="251" t="s">
        <v>329</v>
      </c>
      <c r="F51" s="293"/>
      <c r="G51" s="270">
        <f>$L$6</f>
        <v>0.46875</v>
      </c>
      <c r="H51" s="270">
        <f>$L$6</f>
        <v>0.46875</v>
      </c>
      <c r="I51" s="270">
        <f>$L$6</f>
        <v>0.46875</v>
      </c>
      <c r="J51" s="270">
        <f>$M$6</f>
        <v>0.46875</v>
      </c>
      <c r="K51" s="270">
        <f>$M$6</f>
        <v>0.46875</v>
      </c>
      <c r="L51" s="45">
        <f>L50+A51</f>
        <v>0</v>
      </c>
    </row>
    <row r="52" spans="1:12" ht="12" customHeight="1">
      <c r="A52" s="238">
        <v>8</v>
      </c>
      <c r="B52" s="268">
        <f>B51-A52</f>
        <v>71.5</v>
      </c>
      <c r="C52" s="268">
        <f>C51+A52</f>
        <v>63.5</v>
      </c>
      <c r="D52" s="243" t="s">
        <v>330</v>
      </c>
      <c r="E52" s="227" t="s">
        <v>331</v>
      </c>
      <c r="F52" s="293"/>
      <c r="G52" s="272">
        <f aca="true" t="shared" si="7" ref="G52:G80">SUM($H$51+$O$3*L52)</f>
        <v>0.4895833333333333</v>
      </c>
      <c r="H52" s="272">
        <f aca="true" t="shared" si="8" ref="H52:H80">SUM($H$51+$P$3*L52)</f>
        <v>0.4909722222222222</v>
      </c>
      <c r="I52" s="272">
        <f aca="true" t="shared" si="9" ref="I52:I80">SUM($I$51+$Q$3*L52)</f>
        <v>0.49255952380952384</v>
      </c>
      <c r="J52" s="272">
        <f aca="true" t="shared" si="10" ref="J52:J80">SUM($J$51+$R$3*L52)</f>
        <v>0.49439102564102566</v>
      </c>
      <c r="K52" s="272">
        <f aca="true" t="shared" si="11" ref="K52:K80">SUM($K$51+$S$3*L52)</f>
        <v>0.4965277777777778</v>
      </c>
      <c r="L52" s="45">
        <f>L51+A52</f>
        <v>8</v>
      </c>
    </row>
    <row r="53" spans="1:12" ht="12" customHeight="1">
      <c r="A53" s="238">
        <v>1.5</v>
      </c>
      <c r="B53" s="268">
        <f aca="true" t="shared" si="12" ref="B53:B80">B52-A53</f>
        <v>70</v>
      </c>
      <c r="C53" s="268">
        <f aca="true" t="shared" si="13" ref="C53:C80">C52+A53</f>
        <v>65</v>
      </c>
      <c r="D53" s="243" t="s">
        <v>873</v>
      </c>
      <c r="E53" s="227" t="s">
        <v>874</v>
      </c>
      <c r="F53" s="293"/>
      <c r="G53" s="272">
        <f t="shared" si="7"/>
        <v>0.4934895833333333</v>
      </c>
      <c r="H53" s="272">
        <f t="shared" si="8"/>
        <v>0.4951388888888889</v>
      </c>
      <c r="I53" s="272">
        <f t="shared" si="9"/>
        <v>0.49702380952380953</v>
      </c>
      <c r="J53" s="272">
        <f t="shared" si="10"/>
        <v>0.49919871794871795</v>
      </c>
      <c r="K53" s="272">
        <f t="shared" si="11"/>
        <v>0.5017361111111112</v>
      </c>
      <c r="L53" s="45">
        <f aca="true" t="shared" si="14" ref="L53:L80">L52+A53</f>
        <v>9.5</v>
      </c>
    </row>
    <row r="54" spans="1:12" ht="12" customHeight="1">
      <c r="A54" s="238">
        <v>2</v>
      </c>
      <c r="B54" s="268">
        <f t="shared" si="12"/>
        <v>68</v>
      </c>
      <c r="C54" s="268">
        <f t="shared" si="13"/>
        <v>67</v>
      </c>
      <c r="D54" s="243" t="s">
        <v>332</v>
      </c>
      <c r="E54" s="251" t="s">
        <v>329</v>
      </c>
      <c r="F54" s="293"/>
      <c r="G54" s="272">
        <f t="shared" si="7"/>
        <v>0.4986979166666667</v>
      </c>
      <c r="H54" s="272">
        <f t="shared" si="8"/>
        <v>0.5006944444444444</v>
      </c>
      <c r="I54" s="272">
        <f t="shared" si="9"/>
        <v>0.5029761904761905</v>
      </c>
      <c r="J54" s="272">
        <f t="shared" si="10"/>
        <v>0.5056089743589743</v>
      </c>
      <c r="K54" s="272">
        <f t="shared" si="11"/>
        <v>0.5086805555555556</v>
      </c>
      <c r="L54" s="45">
        <f t="shared" si="14"/>
        <v>11.5</v>
      </c>
    </row>
    <row r="55" spans="1:12" ht="12" customHeight="1">
      <c r="A55" s="238">
        <v>2.5</v>
      </c>
      <c r="B55" s="268">
        <f t="shared" si="12"/>
        <v>65.5</v>
      </c>
      <c r="C55" s="268">
        <f t="shared" si="13"/>
        <v>69.5</v>
      </c>
      <c r="D55" s="243" t="s">
        <v>333</v>
      </c>
      <c r="E55" s="251" t="s">
        <v>60</v>
      </c>
      <c r="F55" s="294"/>
      <c r="G55" s="272">
        <f t="shared" si="7"/>
        <v>0.5052083333333334</v>
      </c>
      <c r="H55" s="272">
        <f t="shared" si="8"/>
        <v>0.5076388888888889</v>
      </c>
      <c r="I55" s="272">
        <f t="shared" si="9"/>
        <v>0.5104166666666666</v>
      </c>
      <c r="J55" s="272">
        <f t="shared" si="10"/>
        <v>0.5136217948717948</v>
      </c>
      <c r="K55" s="272">
        <f t="shared" si="11"/>
        <v>0.5173611111111112</v>
      </c>
      <c r="L55" s="45">
        <f t="shared" si="14"/>
        <v>14</v>
      </c>
    </row>
    <row r="56" spans="1:12" ht="12" customHeight="1">
      <c r="A56" s="238">
        <v>1.5</v>
      </c>
      <c r="B56" s="268">
        <f t="shared" si="12"/>
        <v>64</v>
      </c>
      <c r="C56" s="268">
        <f t="shared" si="13"/>
        <v>71</v>
      </c>
      <c r="D56" s="228" t="s">
        <v>334</v>
      </c>
      <c r="E56" s="251" t="s">
        <v>335</v>
      </c>
      <c r="F56" s="293">
        <v>699</v>
      </c>
      <c r="G56" s="272">
        <f t="shared" si="7"/>
        <v>0.5091145833333334</v>
      </c>
      <c r="H56" s="272">
        <f t="shared" si="8"/>
        <v>0.5118055555555555</v>
      </c>
      <c r="I56" s="272">
        <f t="shared" si="9"/>
        <v>0.5148809523809523</v>
      </c>
      <c r="J56" s="272">
        <f t="shared" si="10"/>
        <v>0.5184294871794872</v>
      </c>
      <c r="K56" s="272">
        <f t="shared" si="11"/>
        <v>0.5225694444444444</v>
      </c>
      <c r="L56" s="45">
        <f t="shared" si="14"/>
        <v>15.5</v>
      </c>
    </row>
    <row r="57" spans="1:12" ht="12" customHeight="1">
      <c r="A57" s="238">
        <v>3</v>
      </c>
      <c r="B57" s="268">
        <f t="shared" si="12"/>
        <v>61</v>
      </c>
      <c r="C57" s="268">
        <f t="shared" si="13"/>
        <v>74</v>
      </c>
      <c r="D57" s="243" t="s">
        <v>725</v>
      </c>
      <c r="E57" s="251" t="s">
        <v>336</v>
      </c>
      <c r="F57" s="294">
        <v>684</v>
      </c>
      <c r="G57" s="272">
        <f t="shared" si="7"/>
        <v>0.5169270833333334</v>
      </c>
      <c r="H57" s="272">
        <f t="shared" si="8"/>
        <v>0.5201388888888889</v>
      </c>
      <c r="I57" s="272">
        <f t="shared" si="9"/>
        <v>0.5238095238095238</v>
      </c>
      <c r="J57" s="272">
        <f t="shared" si="10"/>
        <v>0.5280448717948718</v>
      </c>
      <c r="K57" s="272">
        <f t="shared" si="11"/>
        <v>0.5329861111111112</v>
      </c>
      <c r="L57" s="45">
        <f t="shared" si="14"/>
        <v>18.5</v>
      </c>
    </row>
    <row r="58" spans="1:12" ht="12" customHeight="1">
      <c r="A58" s="238">
        <v>3.5</v>
      </c>
      <c r="B58" s="268">
        <f t="shared" si="12"/>
        <v>57.5</v>
      </c>
      <c r="C58" s="268">
        <f t="shared" si="13"/>
        <v>77.5</v>
      </c>
      <c r="D58" s="243" t="s">
        <v>726</v>
      </c>
      <c r="E58" s="251" t="s">
        <v>94</v>
      </c>
      <c r="F58" s="294"/>
      <c r="G58" s="272">
        <f t="shared" si="7"/>
        <v>0.5260416666666666</v>
      </c>
      <c r="H58" s="272">
        <f t="shared" si="8"/>
        <v>0.5298611111111111</v>
      </c>
      <c r="I58" s="272">
        <f t="shared" si="9"/>
        <v>0.5342261904761905</v>
      </c>
      <c r="J58" s="272">
        <f t="shared" si="10"/>
        <v>0.5392628205128205</v>
      </c>
      <c r="K58" s="272">
        <f t="shared" si="11"/>
        <v>0.5451388888888888</v>
      </c>
      <c r="L58" s="45">
        <f t="shared" si="14"/>
        <v>22</v>
      </c>
    </row>
    <row r="59" spans="1:12" ht="12" customHeight="1">
      <c r="A59" s="238">
        <v>3.5</v>
      </c>
      <c r="B59" s="268">
        <f>B58-A59</f>
        <v>54</v>
      </c>
      <c r="C59" s="268">
        <f>C58+A59</f>
        <v>81</v>
      </c>
      <c r="D59" s="243" t="s">
        <v>843</v>
      </c>
      <c r="E59" s="227" t="s">
        <v>94</v>
      </c>
      <c r="F59" s="294"/>
      <c r="G59" s="272">
        <f>SUM($H$51+$O$3*L59)</f>
        <v>0.53515625</v>
      </c>
      <c r="H59" s="272">
        <f>SUM($H$51+$P$3*L59)</f>
        <v>0.5395833333333333</v>
      </c>
      <c r="I59" s="272">
        <f>SUM($I$51+$Q$3*L59)</f>
        <v>0.5446428571428571</v>
      </c>
      <c r="J59" s="272">
        <f>SUM($J$51+$R$3*L59)</f>
        <v>0.5504807692307693</v>
      </c>
      <c r="K59" s="272">
        <f>SUM($K$51+$S$3*L59)</f>
        <v>0.5572916666666666</v>
      </c>
      <c r="L59" s="45">
        <f>L58+A59</f>
        <v>25.5</v>
      </c>
    </row>
    <row r="60" spans="1:12" ht="12" customHeight="1">
      <c r="A60" s="238">
        <v>1.5</v>
      </c>
      <c r="B60" s="268">
        <f>B59-A60</f>
        <v>52.5</v>
      </c>
      <c r="C60" s="268">
        <f>C59+A60</f>
        <v>82.5</v>
      </c>
      <c r="D60" s="243" t="s">
        <v>337</v>
      </c>
      <c r="E60" s="251" t="s">
        <v>336</v>
      </c>
      <c r="F60" s="293"/>
      <c r="G60" s="272">
        <f>SUM($H$51+$O$3*L60)</f>
        <v>0.5390625</v>
      </c>
      <c r="H60" s="272">
        <f>SUM($H$51+$P$3*L60)</f>
        <v>0.54375</v>
      </c>
      <c r="I60" s="272">
        <f>SUM($I$51+$Q$3*L60)</f>
        <v>0.5491071428571428</v>
      </c>
      <c r="J60" s="272">
        <f>SUM($J$51+$R$3*L60)</f>
        <v>0.5552884615384616</v>
      </c>
      <c r="K60" s="272">
        <f>SUM($K$51+$S$3*L60)</f>
        <v>0.5625</v>
      </c>
      <c r="L60" s="45">
        <f>L59+A60</f>
        <v>27</v>
      </c>
    </row>
    <row r="61" spans="1:12" ht="12" customHeight="1">
      <c r="A61" s="238">
        <v>1.5</v>
      </c>
      <c r="B61" s="268">
        <f t="shared" si="12"/>
        <v>51</v>
      </c>
      <c r="C61" s="268">
        <f t="shared" si="13"/>
        <v>84</v>
      </c>
      <c r="D61" s="243" t="s">
        <v>338</v>
      </c>
      <c r="E61" s="251" t="s">
        <v>336</v>
      </c>
      <c r="F61" s="293"/>
      <c r="G61" s="272">
        <f t="shared" si="7"/>
        <v>0.54296875</v>
      </c>
      <c r="H61" s="272">
        <f t="shared" si="8"/>
        <v>0.5479166666666666</v>
      </c>
      <c r="I61" s="272">
        <f t="shared" si="9"/>
        <v>0.5535714285714286</v>
      </c>
      <c r="J61" s="272">
        <f t="shared" si="10"/>
        <v>0.5600961538461539</v>
      </c>
      <c r="K61" s="272">
        <f t="shared" si="11"/>
        <v>0.5677083333333334</v>
      </c>
      <c r="L61" s="45">
        <f t="shared" si="14"/>
        <v>28.5</v>
      </c>
    </row>
    <row r="62" spans="1:12" ht="12" customHeight="1">
      <c r="A62" s="238">
        <v>9.5</v>
      </c>
      <c r="B62" s="268">
        <f t="shared" si="12"/>
        <v>41.5</v>
      </c>
      <c r="C62" s="268">
        <f t="shared" si="13"/>
        <v>93.5</v>
      </c>
      <c r="D62" s="243" t="s">
        <v>339</v>
      </c>
      <c r="E62" s="251" t="s">
        <v>336</v>
      </c>
      <c r="F62" s="293"/>
      <c r="G62" s="272">
        <f t="shared" si="7"/>
        <v>0.5677083333333334</v>
      </c>
      <c r="H62" s="272">
        <f t="shared" si="8"/>
        <v>0.5743055555555555</v>
      </c>
      <c r="I62" s="272">
        <f t="shared" si="9"/>
        <v>0.5818452380952381</v>
      </c>
      <c r="J62" s="272">
        <f t="shared" si="10"/>
        <v>0.5905448717948718</v>
      </c>
      <c r="K62" s="272">
        <f t="shared" si="11"/>
        <v>0.6006944444444444</v>
      </c>
      <c r="L62" s="45">
        <f t="shared" si="14"/>
        <v>38</v>
      </c>
    </row>
    <row r="63" spans="1:12" ht="12" customHeight="1">
      <c r="A63" s="238">
        <v>6.5</v>
      </c>
      <c r="B63" s="268">
        <f t="shared" si="12"/>
        <v>35</v>
      </c>
      <c r="C63" s="268">
        <f t="shared" si="13"/>
        <v>100</v>
      </c>
      <c r="D63" s="243" t="s">
        <v>340</v>
      </c>
      <c r="E63" s="251" t="s">
        <v>336</v>
      </c>
      <c r="F63" s="293"/>
      <c r="G63" s="272">
        <f t="shared" si="7"/>
        <v>0.5846354166666666</v>
      </c>
      <c r="H63" s="272">
        <f t="shared" si="8"/>
        <v>0.5923611111111111</v>
      </c>
      <c r="I63" s="272">
        <f t="shared" si="9"/>
        <v>0.6011904761904762</v>
      </c>
      <c r="J63" s="272">
        <f t="shared" si="10"/>
        <v>0.6113782051282051</v>
      </c>
      <c r="K63" s="272">
        <f t="shared" si="11"/>
        <v>0.6232638888888888</v>
      </c>
      <c r="L63" s="45">
        <f t="shared" si="14"/>
        <v>44.5</v>
      </c>
    </row>
    <row r="64" spans="1:12" ht="12" customHeight="1">
      <c r="A64" s="238">
        <v>5.5</v>
      </c>
      <c r="B64" s="268">
        <f t="shared" si="12"/>
        <v>29.5</v>
      </c>
      <c r="C64" s="268">
        <f t="shared" si="13"/>
        <v>105.5</v>
      </c>
      <c r="D64" s="247" t="s">
        <v>341</v>
      </c>
      <c r="E64" s="251" t="s">
        <v>342</v>
      </c>
      <c r="F64" s="293">
        <v>966</v>
      </c>
      <c r="G64" s="272">
        <f t="shared" si="7"/>
        <v>0.5989583333333333</v>
      </c>
      <c r="H64" s="272">
        <f t="shared" si="8"/>
        <v>0.6076388888888888</v>
      </c>
      <c r="I64" s="272">
        <f t="shared" si="9"/>
        <v>0.6175595238095238</v>
      </c>
      <c r="J64" s="272">
        <f t="shared" si="10"/>
        <v>0.6290064102564102</v>
      </c>
      <c r="K64" s="272">
        <f t="shared" si="11"/>
        <v>0.6423611111111112</v>
      </c>
      <c r="L64" s="45">
        <f t="shared" si="14"/>
        <v>50</v>
      </c>
    </row>
    <row r="65" spans="1:13" ht="12" customHeight="1">
      <c r="A65" s="238">
        <v>5.5</v>
      </c>
      <c r="B65" s="268">
        <f t="shared" si="12"/>
        <v>24</v>
      </c>
      <c r="C65" s="268">
        <f t="shared" si="13"/>
        <v>111</v>
      </c>
      <c r="D65" s="243" t="s">
        <v>343</v>
      </c>
      <c r="E65" s="251" t="s">
        <v>342</v>
      </c>
      <c r="F65" s="293"/>
      <c r="G65" s="272">
        <f t="shared" si="7"/>
        <v>0.61328125</v>
      </c>
      <c r="H65" s="272">
        <f t="shared" si="8"/>
        <v>0.6229166666666667</v>
      </c>
      <c r="I65" s="272">
        <f t="shared" si="9"/>
        <v>0.6339285714285714</v>
      </c>
      <c r="J65" s="272">
        <f t="shared" si="10"/>
        <v>0.6466346153846154</v>
      </c>
      <c r="K65" s="272">
        <f t="shared" si="11"/>
        <v>0.6614583333333333</v>
      </c>
      <c r="L65" s="45">
        <f t="shared" si="14"/>
        <v>55.5</v>
      </c>
      <c r="M65" s="38"/>
    </row>
    <row r="66" spans="1:13" ht="12" customHeight="1">
      <c r="A66" s="238">
        <v>8</v>
      </c>
      <c r="B66" s="268">
        <f t="shared" si="12"/>
        <v>16</v>
      </c>
      <c r="C66" s="268">
        <f t="shared" si="13"/>
        <v>119</v>
      </c>
      <c r="D66" s="243" t="s">
        <v>344</v>
      </c>
      <c r="E66" s="227" t="s">
        <v>345</v>
      </c>
      <c r="F66" s="293"/>
      <c r="G66" s="272">
        <f t="shared" si="7"/>
        <v>0.6341145833333333</v>
      </c>
      <c r="H66" s="272">
        <f t="shared" si="8"/>
        <v>0.6451388888888889</v>
      </c>
      <c r="I66" s="272">
        <f t="shared" si="9"/>
        <v>0.6577380952380952</v>
      </c>
      <c r="J66" s="272">
        <f t="shared" si="10"/>
        <v>0.672275641025641</v>
      </c>
      <c r="K66" s="272">
        <f t="shared" si="11"/>
        <v>0.6892361111111112</v>
      </c>
      <c r="L66" s="45">
        <f t="shared" si="14"/>
        <v>63.5</v>
      </c>
      <c r="M66" s="38"/>
    </row>
    <row r="67" spans="1:13" ht="12" customHeight="1">
      <c r="A67" s="238">
        <v>10.5</v>
      </c>
      <c r="B67" s="268">
        <f t="shared" si="12"/>
        <v>5.5</v>
      </c>
      <c r="C67" s="268">
        <f t="shared" si="13"/>
        <v>129.5</v>
      </c>
      <c r="D67" s="243" t="s">
        <v>346</v>
      </c>
      <c r="E67" s="251" t="s">
        <v>347</v>
      </c>
      <c r="F67" s="293"/>
      <c r="G67" s="272">
        <f t="shared" si="7"/>
        <v>0.6614583333333333</v>
      </c>
      <c r="H67" s="272">
        <f t="shared" si="8"/>
        <v>0.6743055555555555</v>
      </c>
      <c r="I67" s="272">
        <f t="shared" si="9"/>
        <v>0.6889880952380952</v>
      </c>
      <c r="J67" s="272">
        <f t="shared" si="10"/>
        <v>0.7059294871794872</v>
      </c>
      <c r="K67" s="272">
        <f t="shared" si="11"/>
        <v>0.7256944444444444</v>
      </c>
      <c r="L67" s="45">
        <f t="shared" si="14"/>
        <v>74</v>
      </c>
      <c r="M67" s="38"/>
    </row>
    <row r="68" spans="1:13" ht="12" customHeight="1" hidden="1">
      <c r="A68" s="238"/>
      <c r="B68" s="268">
        <f t="shared" si="12"/>
        <v>5.5</v>
      </c>
      <c r="C68" s="268">
        <f t="shared" si="13"/>
        <v>129.5</v>
      </c>
      <c r="D68" s="243"/>
      <c r="E68" s="251"/>
      <c r="F68" s="293"/>
      <c r="G68" s="272">
        <f t="shared" si="7"/>
        <v>0.6614583333333333</v>
      </c>
      <c r="H68" s="272">
        <f t="shared" si="8"/>
        <v>0.6743055555555555</v>
      </c>
      <c r="I68" s="272">
        <f t="shared" si="9"/>
        <v>0.6889880952380952</v>
      </c>
      <c r="J68" s="272">
        <f t="shared" si="10"/>
        <v>0.7059294871794872</v>
      </c>
      <c r="K68" s="272">
        <f t="shared" si="11"/>
        <v>0.7256944444444444</v>
      </c>
      <c r="L68" s="45">
        <f t="shared" si="14"/>
        <v>74</v>
      </c>
      <c r="M68" s="38" t="s">
        <v>48</v>
      </c>
    </row>
    <row r="69" spans="1:13" ht="12" customHeight="1" hidden="1">
      <c r="A69" s="238"/>
      <c r="B69" s="268">
        <f t="shared" si="12"/>
        <v>5.5</v>
      </c>
      <c r="C69" s="268">
        <f t="shared" si="13"/>
        <v>129.5</v>
      </c>
      <c r="D69" s="243"/>
      <c r="E69" s="251"/>
      <c r="F69" s="293"/>
      <c r="G69" s="272">
        <f t="shared" si="7"/>
        <v>0.6614583333333333</v>
      </c>
      <c r="H69" s="272">
        <f t="shared" si="8"/>
        <v>0.6743055555555555</v>
      </c>
      <c r="I69" s="272">
        <f t="shared" si="9"/>
        <v>0.6889880952380952</v>
      </c>
      <c r="J69" s="272">
        <f t="shared" si="10"/>
        <v>0.7059294871794872</v>
      </c>
      <c r="K69" s="272">
        <f t="shared" si="11"/>
        <v>0.7256944444444444</v>
      </c>
      <c r="L69" s="45">
        <f t="shared" si="14"/>
        <v>74</v>
      </c>
      <c r="M69" s="38"/>
    </row>
    <row r="70" spans="1:13" ht="12" customHeight="1" hidden="1">
      <c r="A70" s="238"/>
      <c r="B70" s="268">
        <f>B69-A70</f>
        <v>5.5</v>
      </c>
      <c r="C70" s="268">
        <f>C69+A70</f>
        <v>129.5</v>
      </c>
      <c r="D70" s="243"/>
      <c r="E70" s="251"/>
      <c r="F70" s="293"/>
      <c r="G70" s="272">
        <f>SUM($H$51+$O$3*L70)</f>
        <v>0.6614583333333333</v>
      </c>
      <c r="H70" s="272">
        <f>SUM($H$51+$P$3*L70)</f>
        <v>0.6743055555555555</v>
      </c>
      <c r="I70" s="272">
        <f>SUM($I$51+$Q$3*L70)</f>
        <v>0.6889880952380952</v>
      </c>
      <c r="J70" s="272">
        <f>SUM($J$51+$R$3*L70)</f>
        <v>0.7059294871794872</v>
      </c>
      <c r="K70" s="272">
        <f>SUM($K$51+$S$3*L70)</f>
        <v>0.7256944444444444</v>
      </c>
      <c r="L70" s="45">
        <f>L69+A70</f>
        <v>74</v>
      </c>
      <c r="M70" s="38"/>
    </row>
    <row r="71" spans="1:13" ht="12" customHeight="1" hidden="1">
      <c r="A71" s="238"/>
      <c r="B71" s="268">
        <f t="shared" si="12"/>
        <v>5.5</v>
      </c>
      <c r="C71" s="268">
        <f t="shared" si="13"/>
        <v>129.5</v>
      </c>
      <c r="D71" s="243"/>
      <c r="E71" s="251"/>
      <c r="F71" s="293"/>
      <c r="G71" s="272">
        <f t="shared" si="7"/>
        <v>0.6614583333333333</v>
      </c>
      <c r="H71" s="272">
        <f t="shared" si="8"/>
        <v>0.6743055555555555</v>
      </c>
      <c r="I71" s="272">
        <f t="shared" si="9"/>
        <v>0.6889880952380952</v>
      </c>
      <c r="J71" s="272">
        <f t="shared" si="10"/>
        <v>0.7059294871794872</v>
      </c>
      <c r="K71" s="272">
        <f t="shared" si="11"/>
        <v>0.7256944444444444</v>
      </c>
      <c r="L71" s="45">
        <f t="shared" si="14"/>
        <v>74</v>
      </c>
      <c r="M71" s="38"/>
    </row>
    <row r="72" spans="1:13" ht="12" customHeight="1" hidden="1">
      <c r="A72" s="238"/>
      <c r="B72" s="268">
        <f t="shared" si="12"/>
        <v>5.5</v>
      </c>
      <c r="C72" s="268">
        <f t="shared" si="13"/>
        <v>129.5</v>
      </c>
      <c r="D72" s="243"/>
      <c r="E72" s="251"/>
      <c r="F72" s="293"/>
      <c r="G72" s="272">
        <f t="shared" si="7"/>
        <v>0.6614583333333333</v>
      </c>
      <c r="H72" s="272">
        <f t="shared" si="8"/>
        <v>0.6743055555555555</v>
      </c>
      <c r="I72" s="272">
        <f t="shared" si="9"/>
        <v>0.6889880952380952</v>
      </c>
      <c r="J72" s="272">
        <f t="shared" si="10"/>
        <v>0.7059294871794872</v>
      </c>
      <c r="K72" s="272">
        <f t="shared" si="11"/>
        <v>0.7256944444444444</v>
      </c>
      <c r="L72" s="45">
        <f t="shared" si="14"/>
        <v>74</v>
      </c>
      <c r="M72" s="38"/>
    </row>
    <row r="73" spans="1:13" ht="12" customHeight="1" hidden="1">
      <c r="A73" s="238"/>
      <c r="B73" s="268">
        <f t="shared" si="12"/>
        <v>5.5</v>
      </c>
      <c r="C73" s="268">
        <f t="shared" si="13"/>
        <v>129.5</v>
      </c>
      <c r="D73" s="243"/>
      <c r="E73" s="251"/>
      <c r="F73" s="293"/>
      <c r="G73" s="272">
        <f t="shared" si="7"/>
        <v>0.6614583333333333</v>
      </c>
      <c r="H73" s="272">
        <f t="shared" si="8"/>
        <v>0.6743055555555555</v>
      </c>
      <c r="I73" s="272">
        <f t="shared" si="9"/>
        <v>0.6889880952380952</v>
      </c>
      <c r="J73" s="272">
        <f t="shared" si="10"/>
        <v>0.7059294871794872</v>
      </c>
      <c r="K73" s="272">
        <f t="shared" si="11"/>
        <v>0.7256944444444444</v>
      </c>
      <c r="L73" s="45">
        <f t="shared" si="14"/>
        <v>74</v>
      </c>
      <c r="M73" s="38"/>
    </row>
    <row r="74" spans="1:13" ht="12" customHeight="1" hidden="1">
      <c r="A74" s="238"/>
      <c r="B74" s="268">
        <f t="shared" si="12"/>
        <v>5.5</v>
      </c>
      <c r="C74" s="268">
        <f t="shared" si="13"/>
        <v>129.5</v>
      </c>
      <c r="D74" s="243"/>
      <c r="E74" s="251"/>
      <c r="F74" s="293"/>
      <c r="G74" s="272">
        <f t="shared" si="7"/>
        <v>0.6614583333333333</v>
      </c>
      <c r="H74" s="272">
        <f t="shared" si="8"/>
        <v>0.6743055555555555</v>
      </c>
      <c r="I74" s="272">
        <f t="shared" si="9"/>
        <v>0.6889880952380952</v>
      </c>
      <c r="J74" s="272">
        <f t="shared" si="10"/>
        <v>0.7059294871794872</v>
      </c>
      <c r="K74" s="272">
        <f t="shared" si="11"/>
        <v>0.7256944444444444</v>
      </c>
      <c r="L74" s="45">
        <f t="shared" si="14"/>
        <v>74</v>
      </c>
      <c r="M74" s="40"/>
    </row>
    <row r="75" spans="1:13" ht="12" customHeight="1" hidden="1">
      <c r="A75" s="238"/>
      <c r="B75" s="268">
        <f t="shared" si="12"/>
        <v>5.5</v>
      </c>
      <c r="C75" s="268">
        <f t="shared" si="13"/>
        <v>129.5</v>
      </c>
      <c r="D75" s="243"/>
      <c r="E75" s="251"/>
      <c r="F75" s="293"/>
      <c r="G75" s="272">
        <f t="shared" si="7"/>
        <v>0.6614583333333333</v>
      </c>
      <c r="H75" s="272">
        <f t="shared" si="8"/>
        <v>0.6743055555555555</v>
      </c>
      <c r="I75" s="272">
        <f t="shared" si="9"/>
        <v>0.6889880952380952</v>
      </c>
      <c r="J75" s="272">
        <f t="shared" si="10"/>
        <v>0.7059294871794872</v>
      </c>
      <c r="K75" s="272">
        <f t="shared" si="11"/>
        <v>0.7256944444444444</v>
      </c>
      <c r="L75" s="45">
        <f t="shared" si="14"/>
        <v>74</v>
      </c>
      <c r="M75" s="40"/>
    </row>
    <row r="76" spans="1:13" ht="12" customHeight="1" hidden="1">
      <c r="A76" s="238"/>
      <c r="B76" s="268">
        <f t="shared" si="12"/>
        <v>5.5</v>
      </c>
      <c r="C76" s="268">
        <f t="shared" si="13"/>
        <v>129.5</v>
      </c>
      <c r="D76" s="243"/>
      <c r="E76" s="251"/>
      <c r="F76" s="293"/>
      <c r="G76" s="272">
        <f t="shared" si="7"/>
        <v>0.6614583333333333</v>
      </c>
      <c r="H76" s="272">
        <f t="shared" si="8"/>
        <v>0.6743055555555555</v>
      </c>
      <c r="I76" s="272">
        <f t="shared" si="9"/>
        <v>0.6889880952380952</v>
      </c>
      <c r="J76" s="272">
        <f t="shared" si="10"/>
        <v>0.7059294871794872</v>
      </c>
      <c r="K76" s="272">
        <f t="shared" si="11"/>
        <v>0.7256944444444444</v>
      </c>
      <c r="L76" s="45">
        <f t="shared" si="14"/>
        <v>74</v>
      </c>
      <c r="M76" s="16"/>
    </row>
    <row r="77" spans="1:12" ht="12" customHeight="1" hidden="1">
      <c r="A77" s="238"/>
      <c r="B77" s="268">
        <f t="shared" si="12"/>
        <v>5.5</v>
      </c>
      <c r="C77" s="268">
        <f t="shared" si="13"/>
        <v>129.5</v>
      </c>
      <c r="D77" s="243"/>
      <c r="E77" s="251"/>
      <c r="F77" s="293"/>
      <c r="G77" s="272">
        <f t="shared" si="7"/>
        <v>0.6614583333333333</v>
      </c>
      <c r="H77" s="272">
        <f t="shared" si="8"/>
        <v>0.6743055555555555</v>
      </c>
      <c r="I77" s="272">
        <f t="shared" si="9"/>
        <v>0.6889880952380952</v>
      </c>
      <c r="J77" s="272">
        <f t="shared" si="10"/>
        <v>0.7059294871794872</v>
      </c>
      <c r="K77" s="272">
        <f t="shared" si="11"/>
        <v>0.7256944444444444</v>
      </c>
      <c r="L77" s="45">
        <f t="shared" si="14"/>
        <v>74</v>
      </c>
    </row>
    <row r="78" spans="1:12" ht="12" customHeight="1" hidden="1">
      <c r="A78" s="238"/>
      <c r="B78" s="268">
        <f t="shared" si="12"/>
        <v>5.5</v>
      </c>
      <c r="C78" s="268">
        <f t="shared" si="13"/>
        <v>129.5</v>
      </c>
      <c r="D78" s="243"/>
      <c r="E78" s="251"/>
      <c r="F78" s="293"/>
      <c r="G78" s="272">
        <f t="shared" si="7"/>
        <v>0.6614583333333333</v>
      </c>
      <c r="H78" s="272">
        <f t="shared" si="8"/>
        <v>0.6743055555555555</v>
      </c>
      <c r="I78" s="272">
        <f t="shared" si="9"/>
        <v>0.6889880952380952</v>
      </c>
      <c r="J78" s="272">
        <f t="shared" si="10"/>
        <v>0.7059294871794872</v>
      </c>
      <c r="K78" s="272">
        <f t="shared" si="11"/>
        <v>0.7256944444444444</v>
      </c>
      <c r="L78" s="45">
        <f t="shared" si="14"/>
        <v>74</v>
      </c>
    </row>
    <row r="79" spans="1:12" ht="12" customHeight="1" hidden="1">
      <c r="A79" s="238"/>
      <c r="B79" s="268">
        <f t="shared" si="12"/>
        <v>5.5</v>
      </c>
      <c r="C79" s="268">
        <f t="shared" si="13"/>
        <v>129.5</v>
      </c>
      <c r="D79" s="243"/>
      <c r="E79" s="251"/>
      <c r="F79" s="293"/>
      <c r="G79" s="272">
        <f t="shared" si="7"/>
        <v>0.6614583333333333</v>
      </c>
      <c r="H79" s="272">
        <f t="shared" si="8"/>
        <v>0.6743055555555555</v>
      </c>
      <c r="I79" s="272">
        <f t="shared" si="9"/>
        <v>0.6889880952380952</v>
      </c>
      <c r="J79" s="272">
        <f t="shared" si="10"/>
        <v>0.7059294871794872</v>
      </c>
      <c r="K79" s="272">
        <f t="shared" si="11"/>
        <v>0.7256944444444444</v>
      </c>
      <c r="L79" s="45">
        <f t="shared" si="14"/>
        <v>74</v>
      </c>
    </row>
    <row r="80" spans="1:12" ht="12" customHeight="1">
      <c r="A80" s="238">
        <v>5.5</v>
      </c>
      <c r="B80" s="268">
        <f t="shared" si="12"/>
        <v>0</v>
      </c>
      <c r="C80" s="268">
        <f t="shared" si="13"/>
        <v>135</v>
      </c>
      <c r="D80" s="259" t="s">
        <v>348</v>
      </c>
      <c r="E80" s="251"/>
      <c r="F80" s="293"/>
      <c r="G80" s="272">
        <f t="shared" si="7"/>
        <v>0.67578125</v>
      </c>
      <c r="H80" s="272">
        <f t="shared" si="8"/>
        <v>0.6895833333333333</v>
      </c>
      <c r="I80" s="272">
        <f t="shared" si="9"/>
        <v>0.7053571428571428</v>
      </c>
      <c r="J80" s="272">
        <f t="shared" si="10"/>
        <v>0.7235576923076923</v>
      </c>
      <c r="K80" s="272">
        <f t="shared" si="11"/>
        <v>0.7447916666666666</v>
      </c>
      <c r="L80" s="45">
        <f t="shared" si="14"/>
        <v>79.5</v>
      </c>
    </row>
    <row r="81" ht="12.75" customHeight="1">
      <c r="E81" s="10"/>
    </row>
    <row r="82" ht="12.75" customHeight="1"/>
  </sheetData>
  <sheetProtection/>
  <mergeCells count="7">
    <mergeCell ref="L1:M1"/>
    <mergeCell ref="A2:K2"/>
    <mergeCell ref="A3:K3"/>
    <mergeCell ref="G6:K6"/>
    <mergeCell ref="A4:K4"/>
    <mergeCell ref="A1:K1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75" r:id="rId2"/>
  <headerFooter alignWithMargins="0">
    <oddFooter>&amp;L&amp;F   &amp;D  &amp;T&amp;R&amp;8Les communes en lettres majuscules sont des
chefs-lieux de cantons, sous-préfectures ou préfectures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52">
      <selection activeCell="I89" sqref="I89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1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 t="s">
        <v>1</v>
      </c>
      <c r="M1" s="30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05" t="s">
        <v>122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5"/>
      <c r="M2" s="10"/>
      <c r="N2" s="35"/>
      <c r="O2" s="35"/>
      <c r="P2" s="5"/>
      <c r="Q2" s="5"/>
      <c r="R2" s="5"/>
      <c r="S2" s="12"/>
    </row>
    <row r="3" spans="1:19" ht="12.75" customHeight="1">
      <c r="A3" s="305" t="s">
        <v>349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168" t="s">
        <v>2</v>
      </c>
      <c r="M3" s="10">
        <v>1</v>
      </c>
      <c r="N3" s="35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1" ht="12.75" customHeight="1">
      <c r="A4" s="304" t="s">
        <v>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14" ht="12.75" customHeight="1" thickBot="1">
      <c r="A5" s="17"/>
      <c r="B5" s="10"/>
      <c r="C5" s="169" t="s">
        <v>350</v>
      </c>
      <c r="D5" s="306" t="s">
        <v>736</v>
      </c>
      <c r="E5" s="306"/>
      <c r="F5" s="306"/>
      <c r="G5" s="306"/>
      <c r="H5" s="17">
        <v>189</v>
      </c>
      <c r="I5" s="10" t="s">
        <v>5</v>
      </c>
      <c r="J5" s="10"/>
      <c r="K5" s="42"/>
      <c r="L5" s="18">
        <v>0.125</v>
      </c>
      <c r="M5" s="18">
        <v>0.125</v>
      </c>
      <c r="N5" s="3" t="s">
        <v>6</v>
      </c>
    </row>
    <row r="6" spans="1:14" ht="12.75" customHeight="1" thickBot="1">
      <c r="A6" s="19"/>
      <c r="B6" s="20" t="s">
        <v>5</v>
      </c>
      <c r="C6" s="43"/>
      <c r="D6" s="21" t="s">
        <v>7</v>
      </c>
      <c r="E6" s="22" t="s">
        <v>8</v>
      </c>
      <c r="F6" s="22" t="s">
        <v>9</v>
      </c>
      <c r="G6" s="303" t="s">
        <v>10</v>
      </c>
      <c r="H6" s="303"/>
      <c r="I6" s="303"/>
      <c r="J6" s="303"/>
      <c r="K6" s="303"/>
      <c r="L6" s="18">
        <v>0.4791666666666667</v>
      </c>
      <c r="M6" s="18">
        <v>0.4791666666666667</v>
      </c>
      <c r="N6" s="16" t="s">
        <v>11</v>
      </c>
    </row>
    <row r="7" spans="1:13" ht="12.75" customHeight="1" thickBot="1">
      <c r="A7" s="24" t="s">
        <v>12</v>
      </c>
      <c r="B7" s="25" t="s">
        <v>13</v>
      </c>
      <c r="C7" s="25" t="s">
        <v>14</v>
      </c>
      <c r="D7" s="26"/>
      <c r="E7" s="28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</row>
    <row r="8" spans="1:13" ht="12" customHeight="1">
      <c r="A8" s="183"/>
      <c r="B8" s="57"/>
      <c r="C8" s="57"/>
      <c r="D8" s="194" t="s">
        <v>318</v>
      </c>
      <c r="E8" s="207"/>
      <c r="F8" s="185"/>
      <c r="G8" s="21"/>
      <c r="H8" s="58"/>
      <c r="I8" s="58"/>
      <c r="J8" s="58"/>
      <c r="K8" s="191"/>
      <c r="L8" s="29"/>
      <c r="M8" s="4"/>
    </row>
    <row r="9" spans="1:15" ht="12" customHeight="1">
      <c r="A9" s="238"/>
      <c r="B9" s="268">
        <f>$H$5</f>
        <v>189</v>
      </c>
      <c r="C9" s="268">
        <v>0</v>
      </c>
      <c r="D9" s="243" t="s">
        <v>348</v>
      </c>
      <c r="E9" s="250"/>
      <c r="F9" s="256"/>
      <c r="G9" s="270">
        <f>$L$5</f>
        <v>0.125</v>
      </c>
      <c r="H9" s="270">
        <f>$L$5</f>
        <v>0.125</v>
      </c>
      <c r="I9" s="270">
        <f>$L$5</f>
        <v>0.125</v>
      </c>
      <c r="J9" s="270">
        <f>$M$5</f>
        <v>0.125</v>
      </c>
      <c r="K9" s="270">
        <f>$M$5</f>
        <v>0.125</v>
      </c>
      <c r="L9" s="30"/>
      <c r="M9" s="4"/>
      <c r="N9" s="4"/>
      <c r="O9" s="4"/>
    </row>
    <row r="10" spans="1:15" ht="12" customHeight="1">
      <c r="A10" s="238"/>
      <c r="B10" s="268">
        <f>B9-A10</f>
        <v>189</v>
      </c>
      <c r="C10" s="268">
        <f>C9+A10</f>
        <v>0</v>
      </c>
      <c r="D10" s="244" t="s">
        <v>729</v>
      </c>
      <c r="E10" s="250"/>
      <c r="F10" s="256"/>
      <c r="G10" s="272">
        <f>SUM($G$9+$O$3*C10)</f>
        <v>0.125</v>
      </c>
      <c r="H10" s="272">
        <f>SUM($H$9+$P$3*C10)</f>
        <v>0.125</v>
      </c>
      <c r="I10" s="272">
        <f>SUM($I$9+$Q$3*C10)</f>
        <v>0.125</v>
      </c>
      <c r="J10" s="272">
        <f>SUM($J$9+$R$3*C10)</f>
        <v>0.125</v>
      </c>
      <c r="K10" s="272">
        <f>SUM($K$9+$S$3*C10)</f>
        <v>0.125</v>
      </c>
      <c r="L10" s="30"/>
      <c r="M10" s="4"/>
      <c r="N10" s="4"/>
      <c r="O10" s="4"/>
    </row>
    <row r="11" spans="1:15" ht="12" customHeight="1">
      <c r="A11" s="288">
        <v>0</v>
      </c>
      <c r="B11" s="268">
        <f>B10-A11</f>
        <v>189</v>
      </c>
      <c r="C11" s="268">
        <f>C10+A11</f>
        <v>0</v>
      </c>
      <c r="D11" s="243" t="s">
        <v>842</v>
      </c>
      <c r="E11" s="251" t="s">
        <v>113</v>
      </c>
      <c r="F11" s="284"/>
      <c r="G11" s="272">
        <f>SUM($G$9+$O$3*C11)</f>
        <v>0.125</v>
      </c>
      <c r="H11" s="272">
        <f>SUM($H$9+$P$3*C11)</f>
        <v>0.125</v>
      </c>
      <c r="I11" s="272">
        <f>SUM($I$9+$Q$3*C11)</f>
        <v>0.125</v>
      </c>
      <c r="J11" s="272">
        <f>SUM($J$9+$R$3*C11)</f>
        <v>0.125</v>
      </c>
      <c r="K11" s="272">
        <f>SUM($K$9+$S$3*C11)</f>
        <v>0.125</v>
      </c>
      <c r="L11" s="30"/>
      <c r="M11" s="4"/>
      <c r="N11" s="4"/>
      <c r="O11" s="4"/>
    </row>
    <row r="12" spans="1:15" ht="12" customHeight="1">
      <c r="A12" s="288">
        <v>12.5</v>
      </c>
      <c r="B12" s="268">
        <f aca="true" t="shared" si="0" ref="B12:B49">B11-A12</f>
        <v>176.5</v>
      </c>
      <c r="C12" s="268">
        <f aca="true" t="shared" si="1" ref="C12:C49">C11+A12</f>
        <v>12.5</v>
      </c>
      <c r="D12" s="243" t="s">
        <v>351</v>
      </c>
      <c r="E12" s="251"/>
      <c r="F12" s="284"/>
      <c r="G12" s="272">
        <f>SUM($G$9+$O$3*C12)</f>
        <v>0.15755208333333331</v>
      </c>
      <c r="H12" s="272">
        <f>SUM($H$9+$P$3*C12)</f>
        <v>0.1597222222222222</v>
      </c>
      <c r="I12" s="272">
        <f>SUM($I$9+$Q$3*C12)</f>
        <v>0.16220238095238096</v>
      </c>
      <c r="J12" s="272">
        <f>SUM($J$9+$R$3*C12)</f>
        <v>0.16506410256410256</v>
      </c>
      <c r="K12" s="272">
        <f>SUM($K$9+$S$3*C12)</f>
        <v>0.1684027777777778</v>
      </c>
      <c r="L12" s="30"/>
      <c r="M12" s="4"/>
      <c r="N12" s="4"/>
      <c r="O12" s="4"/>
    </row>
    <row r="13" spans="1:15" ht="12" customHeight="1">
      <c r="A13" s="288">
        <v>3</v>
      </c>
      <c r="B13" s="268">
        <f t="shared" si="0"/>
        <v>173.5</v>
      </c>
      <c r="C13" s="268">
        <f t="shared" si="1"/>
        <v>15.5</v>
      </c>
      <c r="D13" s="262" t="s">
        <v>731</v>
      </c>
      <c r="E13" s="251" t="s">
        <v>66</v>
      </c>
      <c r="F13" s="284"/>
      <c r="G13" s="272">
        <f>SUM($G$9+$O$3*C13)</f>
        <v>0.16536458333333331</v>
      </c>
      <c r="H13" s="272">
        <f>SUM($H$9+$P$3*C13)</f>
        <v>0.16805555555555554</v>
      </c>
      <c r="I13" s="272">
        <f>SUM($I$9+$Q$3*C13)</f>
        <v>0.17113095238095238</v>
      </c>
      <c r="J13" s="272">
        <f>SUM($J$9+$R$3*C13)</f>
        <v>0.17467948717948717</v>
      </c>
      <c r="K13" s="272">
        <f>SUM($K$9+$S$3*C13)</f>
        <v>0.17881944444444445</v>
      </c>
      <c r="L13" s="30"/>
      <c r="M13" s="4"/>
      <c r="N13" s="4"/>
      <c r="O13" s="4"/>
    </row>
    <row r="14" spans="1:15" ht="12" customHeight="1">
      <c r="A14" s="288">
        <v>3.5</v>
      </c>
      <c r="B14" s="268">
        <f t="shared" si="0"/>
        <v>170</v>
      </c>
      <c r="C14" s="268">
        <f t="shared" si="1"/>
        <v>19</v>
      </c>
      <c r="D14" s="243" t="s">
        <v>352</v>
      </c>
      <c r="E14" s="251" t="s">
        <v>66</v>
      </c>
      <c r="F14" s="284"/>
      <c r="G14" s="272">
        <f aca="true" t="shared" si="2" ref="G14:G49">SUM($G$9+$O$3*C14)</f>
        <v>0.17447916666666666</v>
      </c>
      <c r="H14" s="272">
        <f aca="true" t="shared" si="3" ref="H14:H49">SUM($H$9+$P$3*C14)</f>
        <v>0.17777777777777776</v>
      </c>
      <c r="I14" s="272">
        <f aca="true" t="shared" si="4" ref="I14:I49">SUM($I$9+$Q$3*C14)</f>
        <v>0.18154761904761904</v>
      </c>
      <c r="J14" s="272">
        <f aca="true" t="shared" si="5" ref="J14:J49">SUM($J$9+$R$3*C14)</f>
        <v>0.1858974358974359</v>
      </c>
      <c r="K14" s="272">
        <f aca="true" t="shared" si="6" ref="K14:K49">SUM($K$9+$S$3*C14)</f>
        <v>0.1909722222222222</v>
      </c>
      <c r="L14" s="30"/>
      <c r="M14" s="4"/>
      <c r="N14" s="4"/>
      <c r="O14" s="4"/>
    </row>
    <row r="15" spans="1:15" ht="12" customHeight="1">
      <c r="A15" s="288">
        <v>7.5</v>
      </c>
      <c r="B15" s="268">
        <f t="shared" si="0"/>
        <v>162.5</v>
      </c>
      <c r="C15" s="268">
        <f t="shared" si="1"/>
        <v>26.5</v>
      </c>
      <c r="D15" s="243" t="s">
        <v>353</v>
      </c>
      <c r="E15" s="251" t="s">
        <v>354</v>
      </c>
      <c r="F15" s="284"/>
      <c r="G15" s="272">
        <f t="shared" si="2"/>
        <v>0.19401041666666666</v>
      </c>
      <c r="H15" s="272">
        <f t="shared" si="3"/>
        <v>0.1986111111111111</v>
      </c>
      <c r="I15" s="272">
        <f t="shared" si="4"/>
        <v>0.20386904761904762</v>
      </c>
      <c r="J15" s="272">
        <f t="shared" si="5"/>
        <v>0.20993589743589744</v>
      </c>
      <c r="K15" s="272">
        <f t="shared" si="6"/>
        <v>0.2170138888888889</v>
      </c>
      <c r="L15" s="30"/>
      <c r="M15" s="4"/>
      <c r="N15" s="4"/>
      <c r="O15" s="4"/>
    </row>
    <row r="16" spans="1:15" ht="12" customHeight="1">
      <c r="A16" s="288">
        <v>8.5</v>
      </c>
      <c r="B16" s="268">
        <f t="shared" si="0"/>
        <v>154</v>
      </c>
      <c r="C16" s="268">
        <f t="shared" si="1"/>
        <v>35</v>
      </c>
      <c r="D16" s="243" t="s">
        <v>355</v>
      </c>
      <c r="E16" s="251" t="s">
        <v>354</v>
      </c>
      <c r="F16" s="284"/>
      <c r="G16" s="272">
        <f t="shared" si="2"/>
        <v>0.21614583333333331</v>
      </c>
      <c r="H16" s="272">
        <f t="shared" si="3"/>
        <v>0.2222222222222222</v>
      </c>
      <c r="I16" s="272">
        <f t="shared" si="4"/>
        <v>0.22916666666666666</v>
      </c>
      <c r="J16" s="272">
        <f t="shared" si="5"/>
        <v>0.23717948717948717</v>
      </c>
      <c r="K16" s="272">
        <f t="shared" si="6"/>
        <v>0.2465277777777778</v>
      </c>
      <c r="L16" s="30"/>
      <c r="M16" s="4"/>
      <c r="N16" s="4"/>
      <c r="O16" s="4"/>
    </row>
    <row r="17" spans="1:15" ht="12" customHeight="1">
      <c r="A17" s="288">
        <v>7</v>
      </c>
      <c r="B17" s="268">
        <f t="shared" si="0"/>
        <v>147</v>
      </c>
      <c r="C17" s="268">
        <f t="shared" si="1"/>
        <v>42</v>
      </c>
      <c r="D17" s="262" t="s">
        <v>356</v>
      </c>
      <c r="E17" s="251" t="s">
        <v>118</v>
      </c>
      <c r="F17" s="284"/>
      <c r="G17" s="272">
        <f t="shared" si="2"/>
        <v>0.234375</v>
      </c>
      <c r="H17" s="272">
        <f t="shared" si="3"/>
        <v>0.24166666666666664</v>
      </c>
      <c r="I17" s="272">
        <f t="shared" si="4"/>
        <v>0.25</v>
      </c>
      <c r="J17" s="272">
        <f t="shared" si="5"/>
        <v>0.2596153846153846</v>
      </c>
      <c r="K17" s="272">
        <f t="shared" si="6"/>
        <v>0.2708333333333333</v>
      </c>
      <c r="L17" s="30"/>
      <c r="M17" s="4"/>
      <c r="N17" s="4"/>
      <c r="O17" s="4"/>
    </row>
    <row r="18" spans="1:15" ht="12" customHeight="1">
      <c r="A18" s="288">
        <v>6.5</v>
      </c>
      <c r="B18" s="268">
        <f t="shared" si="0"/>
        <v>140.5</v>
      </c>
      <c r="C18" s="268">
        <f t="shared" si="1"/>
        <v>48.5</v>
      </c>
      <c r="D18" s="243" t="s">
        <v>357</v>
      </c>
      <c r="E18" s="251" t="s">
        <v>358</v>
      </c>
      <c r="F18" s="284"/>
      <c r="G18" s="272">
        <f t="shared" si="2"/>
        <v>0.2513020833333333</v>
      </c>
      <c r="H18" s="272">
        <f t="shared" si="3"/>
        <v>0.2597222222222222</v>
      </c>
      <c r="I18" s="272">
        <f t="shared" si="4"/>
        <v>0.2693452380952381</v>
      </c>
      <c r="J18" s="272">
        <f t="shared" si="5"/>
        <v>0.28044871794871795</v>
      </c>
      <c r="K18" s="272">
        <f t="shared" si="6"/>
        <v>0.2934027777777778</v>
      </c>
      <c r="L18" s="30"/>
      <c r="M18" s="4"/>
      <c r="N18" s="4"/>
      <c r="O18" s="4"/>
    </row>
    <row r="19" spans="1:15" ht="12" customHeight="1">
      <c r="A19" s="289">
        <v>2.5</v>
      </c>
      <c r="B19" s="273">
        <f t="shared" si="0"/>
        <v>138</v>
      </c>
      <c r="C19" s="273">
        <f t="shared" si="1"/>
        <v>51</v>
      </c>
      <c r="D19" s="261" t="s">
        <v>359</v>
      </c>
      <c r="E19" s="253"/>
      <c r="F19" s="286">
        <v>1320</v>
      </c>
      <c r="G19" s="276">
        <f t="shared" si="2"/>
        <v>0.2578125</v>
      </c>
      <c r="H19" s="276">
        <f t="shared" si="3"/>
        <v>0.26666666666666666</v>
      </c>
      <c r="I19" s="276">
        <f t="shared" si="4"/>
        <v>0.2767857142857143</v>
      </c>
      <c r="J19" s="276">
        <f t="shared" si="5"/>
        <v>0.28846153846153844</v>
      </c>
      <c r="K19" s="276">
        <f t="shared" si="6"/>
        <v>0.3020833333333333</v>
      </c>
      <c r="L19" s="30"/>
      <c r="M19" s="4"/>
      <c r="N19" s="4"/>
      <c r="O19" s="4"/>
    </row>
    <row r="20" spans="1:15" ht="12" customHeight="1">
      <c r="A20" s="288">
        <v>12</v>
      </c>
      <c r="B20" s="268">
        <f t="shared" si="0"/>
        <v>126</v>
      </c>
      <c r="C20" s="268">
        <f t="shared" si="1"/>
        <v>63</v>
      </c>
      <c r="D20" s="225" t="s">
        <v>360</v>
      </c>
      <c r="E20" s="251" t="s">
        <v>361</v>
      </c>
      <c r="F20" s="284"/>
      <c r="G20" s="272">
        <f t="shared" si="2"/>
        <v>0.2890625</v>
      </c>
      <c r="H20" s="272">
        <f t="shared" si="3"/>
        <v>0.3</v>
      </c>
      <c r="I20" s="272">
        <f t="shared" si="4"/>
        <v>0.3125</v>
      </c>
      <c r="J20" s="272">
        <f t="shared" si="5"/>
        <v>0.3269230769230769</v>
      </c>
      <c r="K20" s="272">
        <f t="shared" si="6"/>
        <v>0.34375</v>
      </c>
      <c r="L20" s="30"/>
      <c r="M20" s="4"/>
      <c r="N20" s="4"/>
      <c r="O20" s="4"/>
    </row>
    <row r="21" spans="1:15" ht="12" customHeight="1">
      <c r="A21" s="288">
        <v>3</v>
      </c>
      <c r="B21" s="268">
        <f t="shared" si="0"/>
        <v>123</v>
      </c>
      <c r="C21" s="268">
        <f t="shared" si="1"/>
        <v>66</v>
      </c>
      <c r="D21" s="243" t="s">
        <v>732</v>
      </c>
      <c r="E21" s="251" t="s">
        <v>68</v>
      </c>
      <c r="F21" s="284"/>
      <c r="G21" s="272">
        <f t="shared" si="2"/>
        <v>0.296875</v>
      </c>
      <c r="H21" s="272">
        <f t="shared" si="3"/>
        <v>0.30833333333333335</v>
      </c>
      <c r="I21" s="272">
        <f t="shared" si="4"/>
        <v>0.3214285714285714</v>
      </c>
      <c r="J21" s="272">
        <f t="shared" si="5"/>
        <v>0.33653846153846156</v>
      </c>
      <c r="K21" s="272">
        <f t="shared" si="6"/>
        <v>0.35416666666666663</v>
      </c>
      <c r="L21" s="30"/>
      <c r="M21" s="4"/>
      <c r="N21" s="4"/>
      <c r="O21" s="4"/>
    </row>
    <row r="22" spans="1:15" ht="12" customHeight="1">
      <c r="A22" s="288">
        <v>4.5</v>
      </c>
      <c r="B22" s="268">
        <f t="shared" si="0"/>
        <v>118.5</v>
      </c>
      <c r="C22" s="268">
        <f t="shared" si="1"/>
        <v>70.5</v>
      </c>
      <c r="D22" s="225" t="s">
        <v>362</v>
      </c>
      <c r="E22" s="251" t="s">
        <v>68</v>
      </c>
      <c r="F22" s="284"/>
      <c r="G22" s="272">
        <f t="shared" si="2"/>
        <v>0.30859375</v>
      </c>
      <c r="H22" s="272">
        <f t="shared" si="3"/>
        <v>0.3208333333333333</v>
      </c>
      <c r="I22" s="272">
        <f t="shared" si="4"/>
        <v>0.33482142857142855</v>
      </c>
      <c r="J22" s="272">
        <f t="shared" si="5"/>
        <v>0.35096153846153844</v>
      </c>
      <c r="K22" s="272">
        <f t="shared" si="6"/>
        <v>0.36979166666666663</v>
      </c>
      <c r="L22" s="30"/>
      <c r="M22" s="4"/>
      <c r="N22" s="4"/>
      <c r="O22" s="4"/>
    </row>
    <row r="23" spans="1:15" ht="12" customHeight="1">
      <c r="A23" s="288">
        <v>5</v>
      </c>
      <c r="B23" s="268">
        <f t="shared" si="0"/>
        <v>113.5</v>
      </c>
      <c r="C23" s="268">
        <f t="shared" si="1"/>
        <v>75.5</v>
      </c>
      <c r="D23" s="243" t="s">
        <v>363</v>
      </c>
      <c r="E23" s="251" t="s">
        <v>68</v>
      </c>
      <c r="F23" s="284"/>
      <c r="G23" s="272">
        <f t="shared" si="2"/>
        <v>0.3216145833333333</v>
      </c>
      <c r="H23" s="272">
        <f t="shared" si="3"/>
        <v>0.3347222222222222</v>
      </c>
      <c r="I23" s="272">
        <f t="shared" si="4"/>
        <v>0.34970238095238093</v>
      </c>
      <c r="J23" s="272">
        <f t="shared" si="5"/>
        <v>0.3669871794871795</v>
      </c>
      <c r="K23" s="272">
        <f t="shared" si="6"/>
        <v>0.3871527777777778</v>
      </c>
      <c r="L23" s="30"/>
      <c r="M23" s="4"/>
      <c r="N23" s="4"/>
      <c r="O23" s="4"/>
    </row>
    <row r="24" spans="1:15" ht="12" customHeight="1">
      <c r="A24" s="288">
        <v>4.5</v>
      </c>
      <c r="B24" s="268">
        <f t="shared" si="0"/>
        <v>109</v>
      </c>
      <c r="C24" s="268">
        <f t="shared" si="1"/>
        <v>80</v>
      </c>
      <c r="D24" s="243" t="s">
        <v>364</v>
      </c>
      <c r="E24" s="251" t="s">
        <v>365</v>
      </c>
      <c r="F24" s="284"/>
      <c r="G24" s="272">
        <f t="shared" si="2"/>
        <v>0.3333333333333333</v>
      </c>
      <c r="H24" s="272">
        <f t="shared" si="3"/>
        <v>0.3472222222222222</v>
      </c>
      <c r="I24" s="272">
        <f t="shared" si="4"/>
        <v>0.3630952380952381</v>
      </c>
      <c r="J24" s="272">
        <f t="shared" si="5"/>
        <v>0.3814102564102564</v>
      </c>
      <c r="K24" s="272">
        <f t="shared" si="6"/>
        <v>0.4027777777777778</v>
      </c>
      <c r="L24" s="30"/>
      <c r="M24" s="4"/>
      <c r="N24" s="4"/>
      <c r="O24" s="4"/>
    </row>
    <row r="25" spans="1:15" ht="12" customHeight="1">
      <c r="A25" s="288">
        <v>4</v>
      </c>
      <c r="B25" s="268">
        <f t="shared" si="0"/>
        <v>105</v>
      </c>
      <c r="C25" s="268">
        <f t="shared" si="1"/>
        <v>84</v>
      </c>
      <c r="D25" s="243" t="s">
        <v>366</v>
      </c>
      <c r="E25" s="251" t="s">
        <v>365</v>
      </c>
      <c r="F25" s="284"/>
      <c r="G25" s="272">
        <f t="shared" si="2"/>
        <v>0.34375</v>
      </c>
      <c r="H25" s="272">
        <f t="shared" si="3"/>
        <v>0.3583333333333333</v>
      </c>
      <c r="I25" s="272">
        <f t="shared" si="4"/>
        <v>0.375</v>
      </c>
      <c r="J25" s="272">
        <f t="shared" si="5"/>
        <v>0.3942307692307692</v>
      </c>
      <c r="K25" s="272">
        <f t="shared" si="6"/>
        <v>0.41666666666666663</v>
      </c>
      <c r="L25" s="30"/>
      <c r="M25" s="4"/>
      <c r="N25" s="4"/>
      <c r="O25" s="4"/>
    </row>
    <row r="26" spans="1:15" ht="12" customHeight="1">
      <c r="A26" s="288">
        <v>3.5</v>
      </c>
      <c r="B26" s="268">
        <f t="shared" si="0"/>
        <v>101.5</v>
      </c>
      <c r="C26" s="268">
        <f t="shared" si="1"/>
        <v>87.5</v>
      </c>
      <c r="D26" s="243" t="s">
        <v>367</v>
      </c>
      <c r="E26" s="251" t="s">
        <v>365</v>
      </c>
      <c r="F26" s="284"/>
      <c r="G26" s="272">
        <f t="shared" si="2"/>
        <v>0.3528645833333333</v>
      </c>
      <c r="H26" s="272">
        <f t="shared" si="3"/>
        <v>0.3680555555555555</v>
      </c>
      <c r="I26" s="272">
        <f t="shared" si="4"/>
        <v>0.38541666666666663</v>
      </c>
      <c r="J26" s="272">
        <f t="shared" si="5"/>
        <v>0.40544871794871795</v>
      </c>
      <c r="K26" s="272">
        <f t="shared" si="6"/>
        <v>0.4288194444444444</v>
      </c>
      <c r="L26" s="30"/>
      <c r="M26" s="4"/>
      <c r="N26" s="4"/>
      <c r="O26" s="4"/>
    </row>
    <row r="27" spans="1:15" ht="12" customHeight="1">
      <c r="A27" s="288">
        <v>3.5</v>
      </c>
      <c r="B27" s="268">
        <f t="shared" si="0"/>
        <v>98</v>
      </c>
      <c r="C27" s="268">
        <f t="shared" si="1"/>
        <v>91</v>
      </c>
      <c r="D27" s="243" t="s">
        <v>368</v>
      </c>
      <c r="E27" s="251" t="s">
        <v>369</v>
      </c>
      <c r="F27" s="284"/>
      <c r="G27" s="272">
        <f t="shared" si="2"/>
        <v>0.36197916666666663</v>
      </c>
      <c r="H27" s="272">
        <f t="shared" si="3"/>
        <v>0.37777777777777777</v>
      </c>
      <c r="I27" s="272">
        <f t="shared" si="4"/>
        <v>0.3958333333333333</v>
      </c>
      <c r="J27" s="272">
        <f t="shared" si="5"/>
        <v>0.41666666666666663</v>
      </c>
      <c r="K27" s="272">
        <f t="shared" si="6"/>
        <v>0.4409722222222222</v>
      </c>
      <c r="M27" s="4"/>
      <c r="N27" s="4"/>
      <c r="O27" s="4"/>
    </row>
    <row r="28" spans="1:15" ht="12" customHeight="1">
      <c r="A28" s="288">
        <v>2</v>
      </c>
      <c r="B28" s="268">
        <f t="shared" si="0"/>
        <v>96</v>
      </c>
      <c r="C28" s="268">
        <f t="shared" si="1"/>
        <v>93</v>
      </c>
      <c r="D28" s="262" t="s">
        <v>370</v>
      </c>
      <c r="E28" s="251" t="s">
        <v>60</v>
      </c>
      <c r="F28" s="284"/>
      <c r="G28" s="272">
        <f t="shared" si="2"/>
        <v>0.3671875</v>
      </c>
      <c r="H28" s="272">
        <f t="shared" si="3"/>
        <v>0.3833333333333333</v>
      </c>
      <c r="I28" s="272">
        <f t="shared" si="4"/>
        <v>0.40178571428571425</v>
      </c>
      <c r="J28" s="272">
        <f t="shared" si="5"/>
        <v>0.4230769230769231</v>
      </c>
      <c r="K28" s="272">
        <f t="shared" si="6"/>
        <v>0.44791666666666663</v>
      </c>
      <c r="M28" s="4"/>
      <c r="N28" s="4"/>
      <c r="O28" s="4"/>
    </row>
    <row r="29" spans="1:15" ht="12" customHeight="1">
      <c r="A29" s="288">
        <v>2</v>
      </c>
      <c r="B29" s="268">
        <f t="shared" si="0"/>
        <v>94</v>
      </c>
      <c r="C29" s="268">
        <f t="shared" si="1"/>
        <v>95</v>
      </c>
      <c r="D29" s="243" t="s">
        <v>371</v>
      </c>
      <c r="E29" s="251"/>
      <c r="F29" s="284"/>
      <c r="G29" s="272">
        <f t="shared" si="2"/>
        <v>0.3723958333333333</v>
      </c>
      <c r="H29" s="272">
        <f t="shared" si="3"/>
        <v>0.38888888888888884</v>
      </c>
      <c r="I29" s="272">
        <f t="shared" si="4"/>
        <v>0.40773809523809523</v>
      </c>
      <c r="J29" s="272">
        <f t="shared" si="5"/>
        <v>0.42948717948717946</v>
      </c>
      <c r="K29" s="272">
        <f t="shared" si="6"/>
        <v>0.4548611111111111</v>
      </c>
      <c r="M29" s="4"/>
      <c r="N29" s="4"/>
      <c r="O29" s="4"/>
    </row>
    <row r="30" spans="1:15" ht="12" customHeight="1">
      <c r="A30" s="288">
        <v>2</v>
      </c>
      <c r="B30" s="268">
        <f t="shared" si="0"/>
        <v>92</v>
      </c>
      <c r="C30" s="268">
        <f t="shared" si="1"/>
        <v>97</v>
      </c>
      <c r="D30" s="228" t="s">
        <v>372</v>
      </c>
      <c r="E30" s="251" t="s">
        <v>144</v>
      </c>
      <c r="F30" s="284"/>
      <c r="G30" s="272">
        <f t="shared" si="2"/>
        <v>0.37760416666666663</v>
      </c>
      <c r="H30" s="272">
        <f t="shared" si="3"/>
        <v>0.39444444444444443</v>
      </c>
      <c r="I30" s="272">
        <f t="shared" si="4"/>
        <v>0.41369047619047616</v>
      </c>
      <c r="J30" s="272">
        <f t="shared" si="5"/>
        <v>0.4358974358974359</v>
      </c>
      <c r="K30" s="272">
        <f t="shared" si="6"/>
        <v>0.4618055555555555</v>
      </c>
      <c r="M30" s="4"/>
      <c r="N30" s="4"/>
      <c r="O30" s="4"/>
    </row>
    <row r="31" spans="1:15" ht="12" customHeight="1">
      <c r="A31" s="288">
        <v>1.5</v>
      </c>
      <c r="B31" s="268">
        <f t="shared" si="0"/>
        <v>90.5</v>
      </c>
      <c r="C31" s="268">
        <f t="shared" si="1"/>
        <v>98.5</v>
      </c>
      <c r="D31" s="228" t="s">
        <v>373</v>
      </c>
      <c r="E31" s="251" t="s">
        <v>374</v>
      </c>
      <c r="F31" s="284"/>
      <c r="G31" s="272">
        <f t="shared" si="2"/>
        <v>0.38151041666666663</v>
      </c>
      <c r="H31" s="272">
        <f t="shared" si="3"/>
        <v>0.3986111111111111</v>
      </c>
      <c r="I31" s="272">
        <f t="shared" si="4"/>
        <v>0.41815476190476186</v>
      </c>
      <c r="J31" s="272">
        <f t="shared" si="5"/>
        <v>0.4407051282051282</v>
      </c>
      <c r="K31" s="272">
        <f t="shared" si="6"/>
        <v>0.4670138888888889</v>
      </c>
      <c r="M31" s="4"/>
      <c r="N31" s="4"/>
      <c r="O31" s="4"/>
    </row>
    <row r="32" spans="1:15" ht="12" customHeight="1">
      <c r="A32" s="288">
        <v>4.5</v>
      </c>
      <c r="B32" s="268">
        <f t="shared" si="0"/>
        <v>86</v>
      </c>
      <c r="C32" s="268">
        <f t="shared" si="1"/>
        <v>103</v>
      </c>
      <c r="D32" s="243" t="s">
        <v>375</v>
      </c>
      <c r="E32" s="251" t="s">
        <v>144</v>
      </c>
      <c r="F32" s="284"/>
      <c r="G32" s="272">
        <f t="shared" si="2"/>
        <v>0.39322916666666663</v>
      </c>
      <c r="H32" s="272">
        <f t="shared" si="3"/>
        <v>0.4111111111111111</v>
      </c>
      <c r="I32" s="272">
        <f t="shared" si="4"/>
        <v>0.431547619047619</v>
      </c>
      <c r="J32" s="272">
        <f t="shared" si="5"/>
        <v>0.4551282051282051</v>
      </c>
      <c r="K32" s="272">
        <f t="shared" si="6"/>
        <v>0.4826388888888889</v>
      </c>
      <c r="M32" s="4"/>
      <c r="N32" s="4"/>
      <c r="O32" s="4"/>
    </row>
    <row r="33" spans="1:15" ht="12" customHeight="1">
      <c r="A33" s="288">
        <v>2.5</v>
      </c>
      <c r="B33" s="268">
        <f t="shared" si="0"/>
        <v>83.5</v>
      </c>
      <c r="C33" s="268">
        <f t="shared" si="1"/>
        <v>105.5</v>
      </c>
      <c r="D33" s="225" t="s">
        <v>376</v>
      </c>
      <c r="E33" s="251" t="s">
        <v>144</v>
      </c>
      <c r="F33" s="284"/>
      <c r="G33" s="272">
        <f t="shared" si="2"/>
        <v>0.3997395833333333</v>
      </c>
      <c r="H33" s="272">
        <f t="shared" si="3"/>
        <v>0.4180555555555555</v>
      </c>
      <c r="I33" s="272">
        <f t="shared" si="4"/>
        <v>0.43898809523809523</v>
      </c>
      <c r="J33" s="272">
        <f t="shared" si="5"/>
        <v>0.4631410256410256</v>
      </c>
      <c r="K33" s="272">
        <f t="shared" si="6"/>
        <v>0.4913194444444444</v>
      </c>
      <c r="M33" s="4"/>
      <c r="N33" s="4"/>
      <c r="O33" s="4"/>
    </row>
    <row r="34" spans="1:15" ht="12" customHeight="1">
      <c r="A34" s="288">
        <v>2.5</v>
      </c>
      <c r="B34" s="268">
        <f t="shared" si="0"/>
        <v>81</v>
      </c>
      <c r="C34" s="268">
        <f t="shared" si="1"/>
        <v>108</v>
      </c>
      <c r="D34" s="228" t="s">
        <v>733</v>
      </c>
      <c r="E34" s="251" t="s">
        <v>61</v>
      </c>
      <c r="F34" s="284"/>
      <c r="G34" s="272">
        <f t="shared" si="2"/>
        <v>0.40625</v>
      </c>
      <c r="H34" s="272">
        <f t="shared" si="3"/>
        <v>0.425</v>
      </c>
      <c r="I34" s="272">
        <f t="shared" si="4"/>
        <v>0.4464285714285714</v>
      </c>
      <c r="J34" s="272">
        <f t="shared" si="5"/>
        <v>0.47115384615384615</v>
      </c>
      <c r="K34" s="272">
        <f t="shared" si="6"/>
        <v>0.5</v>
      </c>
      <c r="M34" s="4"/>
      <c r="N34" s="4"/>
      <c r="O34" s="4"/>
    </row>
    <row r="35" spans="1:15" ht="12" customHeight="1" hidden="1">
      <c r="A35" s="288"/>
      <c r="B35" s="268">
        <f t="shared" si="0"/>
        <v>81</v>
      </c>
      <c r="C35" s="268">
        <f t="shared" si="1"/>
        <v>108</v>
      </c>
      <c r="D35" s="228"/>
      <c r="E35" s="251"/>
      <c r="F35" s="271"/>
      <c r="G35" s="272">
        <f t="shared" si="2"/>
        <v>0.40625</v>
      </c>
      <c r="H35" s="272">
        <f t="shared" si="3"/>
        <v>0.425</v>
      </c>
      <c r="I35" s="272">
        <f t="shared" si="4"/>
        <v>0.4464285714285714</v>
      </c>
      <c r="J35" s="272">
        <f t="shared" si="5"/>
        <v>0.47115384615384615</v>
      </c>
      <c r="K35" s="272">
        <f t="shared" si="6"/>
        <v>0.5</v>
      </c>
      <c r="L35" s="18"/>
      <c r="M35" s="4"/>
      <c r="N35" s="4"/>
      <c r="O35" s="4"/>
    </row>
    <row r="36" spans="1:15" ht="12" customHeight="1" hidden="1">
      <c r="A36" s="288"/>
      <c r="B36" s="268">
        <f t="shared" si="0"/>
        <v>81</v>
      </c>
      <c r="C36" s="268">
        <f t="shared" si="1"/>
        <v>108</v>
      </c>
      <c r="D36" s="243"/>
      <c r="E36" s="251"/>
      <c r="F36" s="284"/>
      <c r="G36" s="272">
        <f t="shared" si="2"/>
        <v>0.40625</v>
      </c>
      <c r="H36" s="272">
        <f t="shared" si="3"/>
        <v>0.425</v>
      </c>
      <c r="I36" s="272">
        <f t="shared" si="4"/>
        <v>0.4464285714285714</v>
      </c>
      <c r="J36" s="272">
        <f t="shared" si="5"/>
        <v>0.47115384615384615</v>
      </c>
      <c r="K36" s="272">
        <f t="shared" si="6"/>
        <v>0.5</v>
      </c>
      <c r="L36" s="18"/>
      <c r="M36" s="4"/>
      <c r="N36" s="4"/>
      <c r="O36" s="4"/>
    </row>
    <row r="37" spans="1:15" ht="12" customHeight="1" hidden="1">
      <c r="A37" s="288"/>
      <c r="B37" s="268">
        <f t="shared" si="0"/>
        <v>81</v>
      </c>
      <c r="C37" s="268">
        <f t="shared" si="1"/>
        <v>108</v>
      </c>
      <c r="D37" s="243"/>
      <c r="E37" s="251"/>
      <c r="F37" s="284"/>
      <c r="G37" s="272">
        <f t="shared" si="2"/>
        <v>0.40625</v>
      </c>
      <c r="H37" s="272">
        <f t="shared" si="3"/>
        <v>0.425</v>
      </c>
      <c r="I37" s="272">
        <f t="shared" si="4"/>
        <v>0.4464285714285714</v>
      </c>
      <c r="J37" s="272">
        <f t="shared" si="5"/>
        <v>0.47115384615384615</v>
      </c>
      <c r="K37" s="272">
        <f t="shared" si="6"/>
        <v>0.5</v>
      </c>
      <c r="L37" s="18"/>
      <c r="M37" s="4"/>
      <c r="N37" s="4"/>
      <c r="O37" s="4"/>
    </row>
    <row r="38" spans="1:15" ht="12" customHeight="1" hidden="1">
      <c r="A38" s="288"/>
      <c r="B38" s="268">
        <f t="shared" si="0"/>
        <v>81</v>
      </c>
      <c r="C38" s="268">
        <f t="shared" si="1"/>
        <v>108</v>
      </c>
      <c r="D38" s="243"/>
      <c r="E38" s="251"/>
      <c r="F38" s="284"/>
      <c r="G38" s="272">
        <f t="shared" si="2"/>
        <v>0.40625</v>
      </c>
      <c r="H38" s="272">
        <f t="shared" si="3"/>
        <v>0.425</v>
      </c>
      <c r="I38" s="272">
        <f t="shared" si="4"/>
        <v>0.4464285714285714</v>
      </c>
      <c r="J38" s="272">
        <f t="shared" si="5"/>
        <v>0.47115384615384615</v>
      </c>
      <c r="K38" s="272">
        <f t="shared" si="6"/>
        <v>0.5</v>
      </c>
      <c r="L38" s="18"/>
      <c r="M38" s="4"/>
      <c r="N38" s="4"/>
      <c r="O38" s="4"/>
    </row>
    <row r="39" spans="1:15" ht="12" customHeight="1" hidden="1">
      <c r="A39" s="288"/>
      <c r="B39" s="268">
        <f t="shared" si="0"/>
        <v>81</v>
      </c>
      <c r="C39" s="268">
        <f t="shared" si="1"/>
        <v>108</v>
      </c>
      <c r="D39" s="243"/>
      <c r="E39" s="251"/>
      <c r="F39" s="284"/>
      <c r="G39" s="272">
        <f t="shared" si="2"/>
        <v>0.40625</v>
      </c>
      <c r="H39" s="272">
        <f t="shared" si="3"/>
        <v>0.425</v>
      </c>
      <c r="I39" s="272">
        <f t="shared" si="4"/>
        <v>0.4464285714285714</v>
      </c>
      <c r="J39" s="272">
        <f t="shared" si="5"/>
        <v>0.47115384615384615</v>
      </c>
      <c r="K39" s="272">
        <f t="shared" si="6"/>
        <v>0.5</v>
      </c>
      <c r="L39" s="18"/>
      <c r="M39" s="4"/>
      <c r="N39" s="4"/>
      <c r="O39" s="4"/>
    </row>
    <row r="40" spans="1:15" ht="12" customHeight="1" hidden="1">
      <c r="A40" s="238"/>
      <c r="B40" s="268">
        <f t="shared" si="0"/>
        <v>81</v>
      </c>
      <c r="C40" s="268">
        <f t="shared" si="1"/>
        <v>108</v>
      </c>
      <c r="D40" s="222"/>
      <c r="E40" s="250"/>
      <c r="F40" s="256"/>
      <c r="G40" s="272">
        <f t="shared" si="2"/>
        <v>0.40625</v>
      </c>
      <c r="H40" s="272">
        <f t="shared" si="3"/>
        <v>0.425</v>
      </c>
      <c r="I40" s="272">
        <f t="shared" si="4"/>
        <v>0.4464285714285714</v>
      </c>
      <c r="J40" s="272">
        <f t="shared" si="5"/>
        <v>0.47115384615384615</v>
      </c>
      <c r="K40" s="272">
        <f t="shared" si="6"/>
        <v>0.5</v>
      </c>
      <c r="L40" s="18"/>
      <c r="M40" s="4"/>
      <c r="N40" s="4"/>
      <c r="O40" s="4"/>
    </row>
    <row r="41" spans="1:15" ht="12" customHeight="1" hidden="1">
      <c r="A41" s="238"/>
      <c r="B41" s="268">
        <f t="shared" si="0"/>
        <v>81</v>
      </c>
      <c r="C41" s="268">
        <f t="shared" si="1"/>
        <v>108</v>
      </c>
      <c r="D41" s="222"/>
      <c r="E41" s="250"/>
      <c r="F41" s="256"/>
      <c r="G41" s="272">
        <f t="shared" si="2"/>
        <v>0.40625</v>
      </c>
      <c r="H41" s="272">
        <f t="shared" si="3"/>
        <v>0.425</v>
      </c>
      <c r="I41" s="272">
        <f t="shared" si="4"/>
        <v>0.4464285714285714</v>
      </c>
      <c r="J41" s="272">
        <f t="shared" si="5"/>
        <v>0.47115384615384615</v>
      </c>
      <c r="K41" s="272">
        <f t="shared" si="6"/>
        <v>0.5</v>
      </c>
      <c r="L41" s="18"/>
      <c r="M41" s="4"/>
      <c r="N41" s="4"/>
      <c r="O41" s="4"/>
    </row>
    <row r="42" spans="1:15" ht="12" customHeight="1" hidden="1">
      <c r="A42" s="238"/>
      <c r="B42" s="268">
        <f t="shared" si="0"/>
        <v>81</v>
      </c>
      <c r="C42" s="268">
        <f t="shared" si="1"/>
        <v>108</v>
      </c>
      <c r="D42" s="222"/>
      <c r="E42" s="250"/>
      <c r="F42" s="256"/>
      <c r="G42" s="272">
        <f t="shared" si="2"/>
        <v>0.40625</v>
      </c>
      <c r="H42" s="272">
        <f t="shared" si="3"/>
        <v>0.425</v>
      </c>
      <c r="I42" s="272">
        <f t="shared" si="4"/>
        <v>0.4464285714285714</v>
      </c>
      <c r="J42" s="272">
        <f t="shared" si="5"/>
        <v>0.47115384615384615</v>
      </c>
      <c r="K42" s="272">
        <f t="shared" si="6"/>
        <v>0.5</v>
      </c>
      <c r="L42" s="18"/>
      <c r="M42" s="4"/>
      <c r="N42" s="4"/>
      <c r="O42" s="4"/>
    </row>
    <row r="43" spans="1:15" ht="12" customHeight="1" hidden="1">
      <c r="A43" s="238"/>
      <c r="B43" s="268">
        <f t="shared" si="0"/>
        <v>81</v>
      </c>
      <c r="C43" s="268">
        <f t="shared" si="1"/>
        <v>108</v>
      </c>
      <c r="D43" s="222"/>
      <c r="E43" s="250"/>
      <c r="F43" s="256"/>
      <c r="G43" s="272">
        <f t="shared" si="2"/>
        <v>0.40625</v>
      </c>
      <c r="H43" s="272">
        <f t="shared" si="3"/>
        <v>0.425</v>
      </c>
      <c r="I43" s="272">
        <f t="shared" si="4"/>
        <v>0.4464285714285714</v>
      </c>
      <c r="J43" s="272">
        <f t="shared" si="5"/>
        <v>0.47115384615384615</v>
      </c>
      <c r="K43" s="272">
        <f t="shared" si="6"/>
        <v>0.5</v>
      </c>
      <c r="L43" s="18"/>
      <c r="M43" s="4"/>
      <c r="N43" s="4"/>
      <c r="O43" s="4"/>
    </row>
    <row r="44" spans="1:15" ht="12" customHeight="1" hidden="1">
      <c r="A44" s="238"/>
      <c r="B44" s="268">
        <f t="shared" si="0"/>
        <v>81</v>
      </c>
      <c r="C44" s="268">
        <f t="shared" si="1"/>
        <v>108</v>
      </c>
      <c r="D44" s="222"/>
      <c r="E44" s="250"/>
      <c r="F44" s="256"/>
      <c r="G44" s="272">
        <f t="shared" si="2"/>
        <v>0.40625</v>
      </c>
      <c r="H44" s="272">
        <f t="shared" si="3"/>
        <v>0.425</v>
      </c>
      <c r="I44" s="272">
        <f t="shared" si="4"/>
        <v>0.4464285714285714</v>
      </c>
      <c r="J44" s="272">
        <f t="shared" si="5"/>
        <v>0.47115384615384615</v>
      </c>
      <c r="K44" s="272">
        <f t="shared" si="6"/>
        <v>0.5</v>
      </c>
      <c r="L44" s="18"/>
      <c r="M44" s="4"/>
      <c r="N44" s="4"/>
      <c r="O44" s="4"/>
    </row>
    <row r="45" spans="1:15" ht="12" customHeight="1" hidden="1">
      <c r="A45" s="238"/>
      <c r="B45" s="268">
        <f>B44-A45</f>
        <v>81</v>
      </c>
      <c r="C45" s="268">
        <f>C44+A45</f>
        <v>108</v>
      </c>
      <c r="D45" s="222"/>
      <c r="E45" s="250"/>
      <c r="F45" s="256"/>
      <c r="G45" s="272">
        <f>SUM($G$9+$O$3*C45)</f>
        <v>0.40625</v>
      </c>
      <c r="H45" s="272">
        <f>SUM($H$9+$P$3*C45)</f>
        <v>0.425</v>
      </c>
      <c r="I45" s="272">
        <f>SUM($I$9+$Q$3*C45)</f>
        <v>0.4464285714285714</v>
      </c>
      <c r="J45" s="272">
        <f>SUM($J$9+$R$3*C45)</f>
        <v>0.47115384615384615</v>
      </c>
      <c r="K45" s="272">
        <f>SUM($K$9+$S$3*C45)</f>
        <v>0.5</v>
      </c>
      <c r="L45" s="18"/>
      <c r="M45" s="4"/>
      <c r="N45" s="4"/>
      <c r="O45" s="4"/>
    </row>
    <row r="46" spans="1:15" ht="12" customHeight="1" hidden="1">
      <c r="A46" s="238"/>
      <c r="B46" s="268">
        <f>B45-A46</f>
        <v>81</v>
      </c>
      <c r="C46" s="268">
        <f>C45+A46</f>
        <v>108</v>
      </c>
      <c r="D46" s="222"/>
      <c r="E46" s="250"/>
      <c r="F46" s="256"/>
      <c r="G46" s="272">
        <f>SUM($G$9+$O$3*C46)</f>
        <v>0.40625</v>
      </c>
      <c r="H46" s="272">
        <f>SUM($H$9+$P$3*C46)</f>
        <v>0.425</v>
      </c>
      <c r="I46" s="272">
        <f>SUM($I$9+$Q$3*C46)</f>
        <v>0.4464285714285714</v>
      </c>
      <c r="J46" s="272">
        <f>SUM($J$9+$R$3*C46)</f>
        <v>0.47115384615384615</v>
      </c>
      <c r="K46" s="272">
        <f>SUM($K$9+$S$3*C46)</f>
        <v>0.5</v>
      </c>
      <c r="L46" s="18"/>
      <c r="M46" s="4"/>
      <c r="N46" s="4"/>
      <c r="O46" s="4"/>
    </row>
    <row r="47" spans="1:15" ht="12" customHeight="1" hidden="1">
      <c r="A47" s="238"/>
      <c r="B47" s="268">
        <f>B46-A47</f>
        <v>81</v>
      </c>
      <c r="C47" s="268">
        <f>C46+A47</f>
        <v>108</v>
      </c>
      <c r="D47" s="222"/>
      <c r="E47" s="250"/>
      <c r="F47" s="256"/>
      <c r="G47" s="272">
        <f>SUM($G$9+$O$3*C47)</f>
        <v>0.40625</v>
      </c>
      <c r="H47" s="272">
        <f>SUM($H$9+$P$3*C47)</f>
        <v>0.425</v>
      </c>
      <c r="I47" s="272">
        <f>SUM($I$9+$Q$3*C47)</f>
        <v>0.4464285714285714</v>
      </c>
      <c r="J47" s="272">
        <f>SUM($J$9+$R$3*C47)</f>
        <v>0.47115384615384615</v>
      </c>
      <c r="K47" s="272">
        <f>SUM($K$9+$S$3*C47)</f>
        <v>0.5</v>
      </c>
      <c r="L47" s="18"/>
      <c r="M47" s="4"/>
      <c r="N47" s="4"/>
      <c r="O47" s="4"/>
    </row>
    <row r="48" spans="1:15" ht="12" customHeight="1" hidden="1">
      <c r="A48" s="238"/>
      <c r="B48" s="268">
        <f t="shared" si="0"/>
        <v>81</v>
      </c>
      <c r="C48" s="268">
        <f t="shared" si="1"/>
        <v>108</v>
      </c>
      <c r="D48" s="222"/>
      <c r="E48" s="250"/>
      <c r="F48" s="256"/>
      <c r="G48" s="272">
        <f t="shared" si="2"/>
        <v>0.40625</v>
      </c>
      <c r="H48" s="272">
        <f t="shared" si="3"/>
        <v>0.425</v>
      </c>
      <c r="I48" s="272">
        <f t="shared" si="4"/>
        <v>0.4464285714285714</v>
      </c>
      <c r="J48" s="272">
        <f t="shared" si="5"/>
        <v>0.47115384615384615</v>
      </c>
      <c r="K48" s="272">
        <f t="shared" si="6"/>
        <v>0.5</v>
      </c>
      <c r="L48" s="18"/>
      <c r="M48" s="4"/>
      <c r="N48" s="4"/>
      <c r="O48" s="4"/>
    </row>
    <row r="49" spans="1:15" ht="12" customHeight="1">
      <c r="A49" s="238">
        <v>4.5</v>
      </c>
      <c r="B49" s="268">
        <f t="shared" si="0"/>
        <v>76.5</v>
      </c>
      <c r="C49" s="268">
        <f t="shared" si="1"/>
        <v>112.5</v>
      </c>
      <c r="D49" s="244" t="s">
        <v>377</v>
      </c>
      <c r="E49" s="250"/>
      <c r="F49" s="256"/>
      <c r="G49" s="272">
        <f t="shared" si="2"/>
        <v>0.41796875</v>
      </c>
      <c r="H49" s="272">
        <f t="shared" si="3"/>
        <v>0.43749999999999994</v>
      </c>
      <c r="I49" s="272">
        <f t="shared" si="4"/>
        <v>0.45982142857142855</v>
      </c>
      <c r="J49" s="272">
        <f t="shared" si="5"/>
        <v>0.4855769230769231</v>
      </c>
      <c r="K49" s="272">
        <f t="shared" si="6"/>
        <v>0.515625</v>
      </c>
      <c r="L49" s="18"/>
      <c r="M49" s="4"/>
      <c r="N49" s="4"/>
      <c r="O49" s="4"/>
    </row>
    <row r="50" spans="1:13" s="147" customFormat="1" ht="12" customHeight="1">
      <c r="A50" s="231"/>
      <c r="B50" s="281"/>
      <c r="C50" s="281"/>
      <c r="D50" s="283" t="s">
        <v>21</v>
      </c>
      <c r="E50" s="255"/>
      <c r="F50" s="236"/>
      <c r="G50" s="281"/>
      <c r="H50" s="281"/>
      <c r="I50" s="281"/>
      <c r="J50" s="281"/>
      <c r="K50" s="290"/>
      <c r="M50" s="148"/>
    </row>
    <row r="51" spans="1:13" ht="12" customHeight="1">
      <c r="A51" s="238">
        <v>0</v>
      </c>
      <c r="B51" s="268">
        <f>B49</f>
        <v>76.5</v>
      </c>
      <c r="C51" s="268">
        <f>C49</f>
        <v>112.5</v>
      </c>
      <c r="D51" s="244" t="s">
        <v>377</v>
      </c>
      <c r="E51" s="250" t="s">
        <v>144</v>
      </c>
      <c r="F51" s="256"/>
      <c r="G51" s="270">
        <f>$L$6</f>
        <v>0.4791666666666667</v>
      </c>
      <c r="H51" s="270">
        <f>$L$6</f>
        <v>0.4791666666666667</v>
      </c>
      <c r="I51" s="270">
        <f>$L$6</f>
        <v>0.4791666666666667</v>
      </c>
      <c r="J51" s="270">
        <f>$M$6</f>
        <v>0.4791666666666667</v>
      </c>
      <c r="K51" s="270">
        <f>$M$6</f>
        <v>0.4791666666666667</v>
      </c>
      <c r="L51" s="45">
        <f>A51</f>
        <v>0</v>
      </c>
      <c r="M51" s="4"/>
    </row>
    <row r="52" spans="1:13" ht="12" customHeight="1">
      <c r="A52" s="238">
        <v>3</v>
      </c>
      <c r="B52" s="268">
        <f>B51-A52</f>
        <v>73.5</v>
      </c>
      <c r="C52" s="268">
        <f>C51+A52</f>
        <v>115.5</v>
      </c>
      <c r="D52" s="222" t="s">
        <v>378</v>
      </c>
      <c r="E52" s="250" t="s">
        <v>379</v>
      </c>
      <c r="F52" s="256"/>
      <c r="G52" s="272">
        <f aca="true" t="shared" si="7" ref="G52:G80">SUM($H$51+$O$3*L52)</f>
        <v>0.4869791666666667</v>
      </c>
      <c r="H52" s="272">
        <f aca="true" t="shared" si="8" ref="H52:H80">SUM($H$51+$P$3*L52)</f>
        <v>0.48750000000000004</v>
      </c>
      <c r="I52" s="272">
        <f aca="true" t="shared" si="9" ref="I52:I80">SUM($I$51+$Q$3*L52)</f>
        <v>0.48809523809523814</v>
      </c>
      <c r="J52" s="272">
        <f aca="true" t="shared" si="10" ref="J52:J80">SUM($J$51+$R$3*L52)</f>
        <v>0.4887820512820513</v>
      </c>
      <c r="K52" s="272">
        <f aca="true" t="shared" si="11" ref="K52:K80">SUM($K$51+$S$3*L52)</f>
        <v>0.48958333333333337</v>
      </c>
      <c r="L52" s="45">
        <f>L51+A52</f>
        <v>3</v>
      </c>
      <c r="M52" s="4"/>
    </row>
    <row r="53" spans="1:13" ht="12" customHeight="1">
      <c r="A53" s="238">
        <v>4</v>
      </c>
      <c r="B53" s="268">
        <f>B52-A53</f>
        <v>69.5</v>
      </c>
      <c r="C53" s="268">
        <f>C52+A53</f>
        <v>119.5</v>
      </c>
      <c r="D53" s="222" t="s">
        <v>827</v>
      </c>
      <c r="E53" s="250" t="s">
        <v>379</v>
      </c>
      <c r="F53" s="256"/>
      <c r="G53" s="272">
        <f t="shared" si="7"/>
        <v>0.49739583333333337</v>
      </c>
      <c r="H53" s="272">
        <f t="shared" si="8"/>
        <v>0.4986111111111111</v>
      </c>
      <c r="I53" s="272">
        <f t="shared" si="9"/>
        <v>0.5</v>
      </c>
      <c r="J53" s="272">
        <f t="shared" si="10"/>
        <v>0.5016025641025641</v>
      </c>
      <c r="K53" s="272">
        <f t="shared" si="11"/>
        <v>0.5034722222222222</v>
      </c>
      <c r="L53" s="45">
        <f aca="true" t="shared" si="12" ref="L53:L80">L52+A53</f>
        <v>7</v>
      </c>
      <c r="M53" s="4"/>
    </row>
    <row r="54" spans="1:13" ht="12" customHeight="1">
      <c r="A54" s="238">
        <v>6</v>
      </c>
      <c r="B54" s="268">
        <f aca="true" t="shared" si="13" ref="B54:B79">B53-A54</f>
        <v>63.5</v>
      </c>
      <c r="C54" s="268">
        <f aca="true" t="shared" si="14" ref="C54:C79">C53+A54</f>
        <v>125.5</v>
      </c>
      <c r="D54" s="249" t="s">
        <v>380</v>
      </c>
      <c r="E54" s="250"/>
      <c r="F54" s="256"/>
      <c r="G54" s="272">
        <f t="shared" si="7"/>
        <v>0.5130208333333334</v>
      </c>
      <c r="H54" s="272">
        <f t="shared" si="8"/>
        <v>0.5152777777777778</v>
      </c>
      <c r="I54" s="272">
        <f t="shared" si="9"/>
        <v>0.5178571428571429</v>
      </c>
      <c r="J54" s="272">
        <f t="shared" si="10"/>
        <v>0.5208333333333334</v>
      </c>
      <c r="K54" s="272">
        <f t="shared" si="11"/>
        <v>0.5243055555555556</v>
      </c>
      <c r="L54" s="45">
        <f t="shared" si="12"/>
        <v>13</v>
      </c>
      <c r="M54" s="4"/>
    </row>
    <row r="55" spans="1:13" ht="12" customHeight="1">
      <c r="A55" s="238"/>
      <c r="B55" s="268">
        <f t="shared" si="13"/>
        <v>63.5</v>
      </c>
      <c r="C55" s="268">
        <f t="shared" si="14"/>
        <v>125.5</v>
      </c>
      <c r="D55" s="249" t="s">
        <v>381</v>
      </c>
      <c r="E55" s="250"/>
      <c r="F55" s="256"/>
      <c r="G55" s="272">
        <f t="shared" si="7"/>
        <v>0.5130208333333334</v>
      </c>
      <c r="H55" s="272">
        <f t="shared" si="8"/>
        <v>0.5152777777777778</v>
      </c>
      <c r="I55" s="272">
        <f t="shared" si="9"/>
        <v>0.5178571428571429</v>
      </c>
      <c r="J55" s="272">
        <f t="shared" si="10"/>
        <v>0.5208333333333334</v>
      </c>
      <c r="K55" s="272">
        <f t="shared" si="11"/>
        <v>0.5243055555555556</v>
      </c>
      <c r="L55" s="45">
        <f t="shared" si="12"/>
        <v>13</v>
      </c>
      <c r="M55" s="4"/>
    </row>
    <row r="56" spans="1:13" ht="12" customHeight="1">
      <c r="A56" s="238"/>
      <c r="B56" s="268">
        <f t="shared" si="13"/>
        <v>63.5</v>
      </c>
      <c r="C56" s="268">
        <f t="shared" si="14"/>
        <v>125.5</v>
      </c>
      <c r="D56" s="249" t="s">
        <v>730</v>
      </c>
      <c r="E56" s="250"/>
      <c r="F56" s="256"/>
      <c r="G56" s="272">
        <f t="shared" si="7"/>
        <v>0.5130208333333334</v>
      </c>
      <c r="H56" s="272">
        <f t="shared" si="8"/>
        <v>0.5152777777777778</v>
      </c>
      <c r="I56" s="272">
        <f t="shared" si="9"/>
        <v>0.5178571428571429</v>
      </c>
      <c r="J56" s="272">
        <f t="shared" si="10"/>
        <v>0.5208333333333334</v>
      </c>
      <c r="K56" s="272">
        <f t="shared" si="11"/>
        <v>0.5243055555555556</v>
      </c>
      <c r="L56" s="45">
        <f t="shared" si="12"/>
        <v>13</v>
      </c>
      <c r="M56" s="4"/>
    </row>
    <row r="57" spans="1:13" ht="12" customHeight="1">
      <c r="A57" s="238"/>
      <c r="B57" s="268">
        <f t="shared" si="13"/>
        <v>63.5</v>
      </c>
      <c r="C57" s="268">
        <f t="shared" si="14"/>
        <v>125.5</v>
      </c>
      <c r="D57" s="249" t="s">
        <v>382</v>
      </c>
      <c r="E57" s="250"/>
      <c r="F57" s="256"/>
      <c r="G57" s="272">
        <f t="shared" si="7"/>
        <v>0.5130208333333334</v>
      </c>
      <c r="H57" s="272">
        <f t="shared" si="8"/>
        <v>0.5152777777777778</v>
      </c>
      <c r="I57" s="272">
        <f t="shared" si="9"/>
        <v>0.5178571428571429</v>
      </c>
      <c r="J57" s="272">
        <f t="shared" si="10"/>
        <v>0.5208333333333334</v>
      </c>
      <c r="K57" s="272">
        <f t="shared" si="11"/>
        <v>0.5243055555555556</v>
      </c>
      <c r="L57" s="45">
        <f t="shared" si="12"/>
        <v>13</v>
      </c>
      <c r="M57" s="4"/>
    </row>
    <row r="58" spans="1:13" ht="12" customHeight="1">
      <c r="A58" s="238"/>
      <c r="B58" s="268">
        <f t="shared" si="13"/>
        <v>63.5</v>
      </c>
      <c r="C58" s="268">
        <f t="shared" si="14"/>
        <v>125.5</v>
      </c>
      <c r="D58" s="249" t="s">
        <v>383</v>
      </c>
      <c r="E58" s="250"/>
      <c r="F58" s="256"/>
      <c r="G58" s="272">
        <f t="shared" si="7"/>
        <v>0.5130208333333334</v>
      </c>
      <c r="H58" s="272">
        <f t="shared" si="8"/>
        <v>0.5152777777777778</v>
      </c>
      <c r="I58" s="272">
        <f t="shared" si="9"/>
        <v>0.5178571428571429</v>
      </c>
      <c r="J58" s="272">
        <f t="shared" si="10"/>
        <v>0.5208333333333334</v>
      </c>
      <c r="K58" s="272">
        <f t="shared" si="11"/>
        <v>0.5243055555555556</v>
      </c>
      <c r="L58" s="45">
        <f t="shared" si="12"/>
        <v>13</v>
      </c>
      <c r="M58" s="4"/>
    </row>
    <row r="59" spans="1:13" ht="12" customHeight="1">
      <c r="A59" s="238"/>
      <c r="B59" s="268">
        <f t="shared" si="13"/>
        <v>63.5</v>
      </c>
      <c r="C59" s="268">
        <f t="shared" si="14"/>
        <v>125.5</v>
      </c>
      <c r="D59" s="244" t="s">
        <v>384</v>
      </c>
      <c r="E59" s="250"/>
      <c r="F59" s="256"/>
      <c r="G59" s="272">
        <f t="shared" si="7"/>
        <v>0.5130208333333334</v>
      </c>
      <c r="H59" s="272">
        <f t="shared" si="8"/>
        <v>0.5152777777777778</v>
      </c>
      <c r="I59" s="272">
        <f t="shared" si="9"/>
        <v>0.5178571428571429</v>
      </c>
      <c r="J59" s="272">
        <f t="shared" si="10"/>
        <v>0.5208333333333334</v>
      </c>
      <c r="K59" s="272">
        <f t="shared" si="11"/>
        <v>0.5243055555555556</v>
      </c>
      <c r="L59" s="45">
        <f t="shared" si="12"/>
        <v>13</v>
      </c>
      <c r="M59" s="4"/>
    </row>
    <row r="60" spans="1:13" ht="12" customHeight="1">
      <c r="A60" s="238"/>
      <c r="B60" s="268">
        <f t="shared" si="13"/>
        <v>63.5</v>
      </c>
      <c r="C60" s="268">
        <f t="shared" si="14"/>
        <v>125.5</v>
      </c>
      <c r="D60" s="244" t="s">
        <v>385</v>
      </c>
      <c r="E60" s="250"/>
      <c r="F60" s="256"/>
      <c r="G60" s="272">
        <f t="shared" si="7"/>
        <v>0.5130208333333334</v>
      </c>
      <c r="H60" s="272">
        <f t="shared" si="8"/>
        <v>0.5152777777777778</v>
      </c>
      <c r="I60" s="272">
        <f t="shared" si="9"/>
        <v>0.5178571428571429</v>
      </c>
      <c r="J60" s="272">
        <f t="shared" si="10"/>
        <v>0.5208333333333334</v>
      </c>
      <c r="K60" s="272">
        <f t="shared" si="11"/>
        <v>0.5243055555555556</v>
      </c>
      <c r="L60" s="45">
        <f t="shared" si="12"/>
        <v>13</v>
      </c>
      <c r="M60" s="4"/>
    </row>
    <row r="61" spans="1:13" ht="12" customHeight="1">
      <c r="A61" s="238"/>
      <c r="B61" s="268">
        <f t="shared" si="13"/>
        <v>63.5</v>
      </c>
      <c r="C61" s="268">
        <f t="shared" si="14"/>
        <v>125.5</v>
      </c>
      <c r="D61" s="244" t="s">
        <v>386</v>
      </c>
      <c r="E61" s="250"/>
      <c r="F61" s="256"/>
      <c r="G61" s="272">
        <f t="shared" si="7"/>
        <v>0.5130208333333334</v>
      </c>
      <c r="H61" s="272">
        <f t="shared" si="8"/>
        <v>0.5152777777777778</v>
      </c>
      <c r="I61" s="272">
        <f t="shared" si="9"/>
        <v>0.5178571428571429</v>
      </c>
      <c r="J61" s="272">
        <f t="shared" si="10"/>
        <v>0.5208333333333334</v>
      </c>
      <c r="K61" s="272">
        <f t="shared" si="11"/>
        <v>0.5243055555555556</v>
      </c>
      <c r="L61" s="45">
        <f t="shared" si="12"/>
        <v>13</v>
      </c>
      <c r="M61" s="4"/>
    </row>
    <row r="62" spans="1:13" ht="12" customHeight="1">
      <c r="A62" s="238"/>
      <c r="B62" s="268">
        <f t="shared" si="13"/>
        <v>63.5</v>
      </c>
      <c r="C62" s="268">
        <f t="shared" si="14"/>
        <v>125.5</v>
      </c>
      <c r="D62" s="244" t="s">
        <v>387</v>
      </c>
      <c r="E62" s="250"/>
      <c r="F62" s="256"/>
      <c r="G62" s="272">
        <f t="shared" si="7"/>
        <v>0.5130208333333334</v>
      </c>
      <c r="H62" s="272">
        <f t="shared" si="8"/>
        <v>0.5152777777777778</v>
      </c>
      <c r="I62" s="272">
        <f t="shared" si="9"/>
        <v>0.5178571428571429</v>
      </c>
      <c r="J62" s="272">
        <f t="shared" si="10"/>
        <v>0.5208333333333334</v>
      </c>
      <c r="K62" s="272">
        <f t="shared" si="11"/>
        <v>0.5243055555555556</v>
      </c>
      <c r="L62" s="45">
        <f t="shared" si="12"/>
        <v>13</v>
      </c>
      <c r="M62" s="4"/>
    </row>
    <row r="63" spans="1:13" ht="12" customHeight="1">
      <c r="A63" s="238"/>
      <c r="B63" s="268">
        <f t="shared" si="13"/>
        <v>63.5</v>
      </c>
      <c r="C63" s="268">
        <f t="shared" si="14"/>
        <v>125.5</v>
      </c>
      <c r="D63" s="244" t="s">
        <v>860</v>
      </c>
      <c r="E63" s="250"/>
      <c r="F63" s="256"/>
      <c r="G63" s="272">
        <f t="shared" si="7"/>
        <v>0.5130208333333334</v>
      </c>
      <c r="H63" s="272">
        <f t="shared" si="8"/>
        <v>0.5152777777777778</v>
      </c>
      <c r="I63" s="272">
        <f t="shared" si="9"/>
        <v>0.5178571428571429</v>
      </c>
      <c r="J63" s="272">
        <f t="shared" si="10"/>
        <v>0.5208333333333334</v>
      </c>
      <c r="K63" s="272">
        <f t="shared" si="11"/>
        <v>0.5243055555555556</v>
      </c>
      <c r="L63" s="45">
        <f t="shared" si="12"/>
        <v>13</v>
      </c>
      <c r="M63" s="4"/>
    </row>
    <row r="64" spans="1:13" ht="12" customHeight="1">
      <c r="A64" s="238">
        <v>8</v>
      </c>
      <c r="B64" s="268">
        <f t="shared" si="13"/>
        <v>55.5</v>
      </c>
      <c r="C64" s="268">
        <f t="shared" si="14"/>
        <v>133.5</v>
      </c>
      <c r="D64" s="249" t="s">
        <v>388</v>
      </c>
      <c r="E64" s="250"/>
      <c r="F64" s="256"/>
      <c r="G64" s="272">
        <f t="shared" si="7"/>
        <v>0.5338541666666667</v>
      </c>
      <c r="H64" s="272">
        <f t="shared" si="8"/>
        <v>0.5375</v>
      </c>
      <c r="I64" s="272">
        <f t="shared" si="9"/>
        <v>0.5416666666666667</v>
      </c>
      <c r="J64" s="272">
        <f t="shared" si="10"/>
        <v>0.546474358974359</v>
      </c>
      <c r="K64" s="272">
        <f t="shared" si="11"/>
        <v>0.5520833333333334</v>
      </c>
      <c r="L64" s="45">
        <f t="shared" si="12"/>
        <v>21</v>
      </c>
      <c r="M64" s="4"/>
    </row>
    <row r="65" spans="1:13" ht="12" customHeight="1">
      <c r="A65" s="238"/>
      <c r="B65" s="268">
        <f t="shared" si="13"/>
        <v>55.5</v>
      </c>
      <c r="C65" s="268">
        <f t="shared" si="14"/>
        <v>133.5</v>
      </c>
      <c r="D65" s="249" t="s">
        <v>389</v>
      </c>
      <c r="E65" s="219" t="s">
        <v>390</v>
      </c>
      <c r="F65" s="256"/>
      <c r="G65" s="272">
        <f t="shared" si="7"/>
        <v>0.5338541666666667</v>
      </c>
      <c r="H65" s="272">
        <f t="shared" si="8"/>
        <v>0.5375</v>
      </c>
      <c r="I65" s="272">
        <f t="shared" si="9"/>
        <v>0.5416666666666667</v>
      </c>
      <c r="J65" s="272">
        <f t="shared" si="10"/>
        <v>0.546474358974359</v>
      </c>
      <c r="K65" s="272">
        <f t="shared" si="11"/>
        <v>0.5520833333333334</v>
      </c>
      <c r="L65" s="45">
        <f t="shared" si="12"/>
        <v>21</v>
      </c>
      <c r="M65" s="4"/>
    </row>
    <row r="66" spans="1:13" ht="12" customHeight="1">
      <c r="A66" s="238">
        <v>2</v>
      </c>
      <c r="B66" s="268">
        <f t="shared" si="13"/>
        <v>53.5</v>
      </c>
      <c r="C66" s="268">
        <f t="shared" si="14"/>
        <v>135.5</v>
      </c>
      <c r="D66" s="222" t="s">
        <v>391</v>
      </c>
      <c r="E66" s="250" t="s">
        <v>392</v>
      </c>
      <c r="F66" s="256"/>
      <c r="G66" s="272">
        <f t="shared" si="7"/>
        <v>0.5390625</v>
      </c>
      <c r="H66" s="272">
        <f t="shared" si="8"/>
        <v>0.5430555555555556</v>
      </c>
      <c r="I66" s="272">
        <f t="shared" si="9"/>
        <v>0.5476190476190477</v>
      </c>
      <c r="J66" s="272">
        <f t="shared" si="10"/>
        <v>0.5528846153846154</v>
      </c>
      <c r="K66" s="272">
        <f t="shared" si="11"/>
        <v>0.5590277777777778</v>
      </c>
      <c r="L66" s="45">
        <f t="shared" si="12"/>
        <v>23</v>
      </c>
      <c r="M66" s="4"/>
    </row>
    <row r="67" spans="1:13" ht="12" customHeight="1">
      <c r="A67" s="238">
        <v>3</v>
      </c>
      <c r="B67" s="268">
        <f t="shared" si="13"/>
        <v>50.5</v>
      </c>
      <c r="C67" s="268">
        <f t="shared" si="14"/>
        <v>138.5</v>
      </c>
      <c r="D67" s="222" t="s">
        <v>393</v>
      </c>
      <c r="E67" s="250" t="s">
        <v>392</v>
      </c>
      <c r="F67" s="256"/>
      <c r="G67" s="272">
        <f t="shared" si="7"/>
        <v>0.546875</v>
      </c>
      <c r="H67" s="272">
        <f t="shared" si="8"/>
        <v>0.5513888888888889</v>
      </c>
      <c r="I67" s="272">
        <f t="shared" si="9"/>
        <v>0.5565476190476191</v>
      </c>
      <c r="J67" s="272">
        <f t="shared" si="10"/>
        <v>0.5625</v>
      </c>
      <c r="K67" s="272">
        <f t="shared" si="11"/>
        <v>0.5694444444444444</v>
      </c>
      <c r="L67" s="45">
        <f t="shared" si="12"/>
        <v>26</v>
      </c>
      <c r="M67" s="4"/>
    </row>
    <row r="68" spans="1:13" ht="12" customHeight="1">
      <c r="A68" s="238">
        <v>3</v>
      </c>
      <c r="B68" s="268">
        <f t="shared" si="13"/>
        <v>47.5</v>
      </c>
      <c r="C68" s="268">
        <f t="shared" si="14"/>
        <v>141.5</v>
      </c>
      <c r="D68" s="222" t="s">
        <v>394</v>
      </c>
      <c r="E68" s="250" t="s">
        <v>392</v>
      </c>
      <c r="F68" s="256"/>
      <c r="G68" s="272">
        <f t="shared" si="7"/>
        <v>0.5546875</v>
      </c>
      <c r="H68" s="272">
        <f t="shared" si="8"/>
        <v>0.5597222222222222</v>
      </c>
      <c r="I68" s="272">
        <f t="shared" si="9"/>
        <v>0.5654761904761905</v>
      </c>
      <c r="J68" s="272">
        <f t="shared" si="10"/>
        <v>0.5721153846153846</v>
      </c>
      <c r="K68" s="272">
        <f t="shared" si="11"/>
        <v>0.5798611111111112</v>
      </c>
      <c r="L68" s="45">
        <f t="shared" si="12"/>
        <v>29</v>
      </c>
      <c r="M68" s="44"/>
    </row>
    <row r="69" spans="1:13" ht="12" customHeight="1">
      <c r="A69" s="238">
        <v>7.5</v>
      </c>
      <c r="B69" s="268">
        <f t="shared" si="13"/>
        <v>40</v>
      </c>
      <c r="C69" s="268">
        <f t="shared" si="14"/>
        <v>149</v>
      </c>
      <c r="D69" s="222" t="s">
        <v>395</v>
      </c>
      <c r="E69" s="250" t="s">
        <v>379</v>
      </c>
      <c r="F69" s="256"/>
      <c r="G69" s="272">
        <f t="shared" si="7"/>
        <v>0.57421875</v>
      </c>
      <c r="H69" s="272">
        <f t="shared" si="8"/>
        <v>0.5805555555555556</v>
      </c>
      <c r="I69" s="272">
        <f t="shared" si="9"/>
        <v>0.5877976190476191</v>
      </c>
      <c r="J69" s="272">
        <f t="shared" si="10"/>
        <v>0.5961538461538461</v>
      </c>
      <c r="K69" s="272">
        <f t="shared" si="11"/>
        <v>0.6059027777777778</v>
      </c>
      <c r="L69" s="45">
        <f t="shared" si="12"/>
        <v>36.5</v>
      </c>
      <c r="M69" s="4"/>
    </row>
    <row r="70" spans="1:13" ht="12" customHeight="1">
      <c r="A70" s="238">
        <v>11</v>
      </c>
      <c r="B70" s="268">
        <f t="shared" si="13"/>
        <v>29</v>
      </c>
      <c r="C70" s="268">
        <f t="shared" si="14"/>
        <v>160</v>
      </c>
      <c r="D70" s="222" t="s">
        <v>734</v>
      </c>
      <c r="E70" s="250"/>
      <c r="F70" s="256"/>
      <c r="G70" s="272">
        <f t="shared" si="7"/>
        <v>0.6028645833333334</v>
      </c>
      <c r="H70" s="272">
        <f t="shared" si="8"/>
        <v>0.6111111111111112</v>
      </c>
      <c r="I70" s="272">
        <f t="shared" si="9"/>
        <v>0.6205357142857143</v>
      </c>
      <c r="J70" s="272">
        <f t="shared" si="10"/>
        <v>0.6314102564102564</v>
      </c>
      <c r="K70" s="272">
        <f t="shared" si="11"/>
        <v>0.6440972222222222</v>
      </c>
      <c r="L70" s="45">
        <f t="shared" si="12"/>
        <v>47.5</v>
      </c>
      <c r="M70" s="4"/>
    </row>
    <row r="71" spans="1:13" ht="12" customHeight="1">
      <c r="A71" s="238">
        <v>2</v>
      </c>
      <c r="B71" s="268">
        <f t="shared" si="13"/>
        <v>27</v>
      </c>
      <c r="C71" s="268">
        <f t="shared" si="14"/>
        <v>162</v>
      </c>
      <c r="D71" s="258" t="s">
        <v>396</v>
      </c>
      <c r="E71" s="248"/>
      <c r="F71" s="256"/>
      <c r="G71" s="272">
        <f t="shared" si="7"/>
        <v>0.6080729166666667</v>
      </c>
      <c r="H71" s="272">
        <f t="shared" si="8"/>
        <v>0.6166666666666667</v>
      </c>
      <c r="I71" s="272">
        <f t="shared" si="9"/>
        <v>0.6264880952380952</v>
      </c>
      <c r="J71" s="272">
        <f t="shared" si="10"/>
        <v>0.6378205128205128</v>
      </c>
      <c r="K71" s="272">
        <f t="shared" si="11"/>
        <v>0.6510416666666667</v>
      </c>
      <c r="L71" s="45">
        <f t="shared" si="12"/>
        <v>49.5</v>
      </c>
      <c r="M71" s="4" t="s">
        <v>48</v>
      </c>
    </row>
    <row r="72" spans="1:12" ht="12" customHeight="1">
      <c r="A72" s="238">
        <v>6.5</v>
      </c>
      <c r="B72" s="268">
        <f t="shared" si="13"/>
        <v>20.5</v>
      </c>
      <c r="C72" s="268">
        <f t="shared" si="14"/>
        <v>168.5</v>
      </c>
      <c r="D72" s="222" t="s">
        <v>397</v>
      </c>
      <c r="E72" s="250" t="s">
        <v>93</v>
      </c>
      <c r="F72" s="256"/>
      <c r="G72" s="272">
        <f t="shared" si="7"/>
        <v>0.625</v>
      </c>
      <c r="H72" s="272">
        <f t="shared" si="8"/>
        <v>0.6347222222222222</v>
      </c>
      <c r="I72" s="272">
        <f t="shared" si="9"/>
        <v>0.6458333333333334</v>
      </c>
      <c r="J72" s="272">
        <f t="shared" si="10"/>
        <v>0.6586538461538461</v>
      </c>
      <c r="K72" s="272">
        <f t="shared" si="11"/>
        <v>0.6736111111111112</v>
      </c>
      <c r="L72" s="45">
        <f t="shared" si="12"/>
        <v>56</v>
      </c>
    </row>
    <row r="73" spans="1:12" ht="12" customHeight="1">
      <c r="A73" s="238">
        <v>2.5</v>
      </c>
      <c r="B73" s="268">
        <f t="shared" si="13"/>
        <v>18</v>
      </c>
      <c r="C73" s="268">
        <f t="shared" si="14"/>
        <v>171</v>
      </c>
      <c r="D73" s="222" t="s">
        <v>398</v>
      </c>
      <c r="E73" s="250" t="s">
        <v>215</v>
      </c>
      <c r="F73" s="271"/>
      <c r="G73" s="272">
        <f t="shared" si="7"/>
        <v>0.6315104166666667</v>
      </c>
      <c r="H73" s="272">
        <f t="shared" si="8"/>
        <v>0.6416666666666666</v>
      </c>
      <c r="I73" s="272">
        <f t="shared" si="9"/>
        <v>0.6532738095238095</v>
      </c>
      <c r="J73" s="272">
        <f t="shared" si="10"/>
        <v>0.6666666666666667</v>
      </c>
      <c r="K73" s="272">
        <f t="shared" si="11"/>
        <v>0.6822916666666667</v>
      </c>
      <c r="L73" s="45">
        <f t="shared" si="12"/>
        <v>58.5</v>
      </c>
    </row>
    <row r="74" spans="1:12" ht="12" customHeight="1">
      <c r="A74" s="238">
        <v>4.5</v>
      </c>
      <c r="B74" s="268">
        <f t="shared" si="13"/>
        <v>13.5</v>
      </c>
      <c r="C74" s="268">
        <f t="shared" si="14"/>
        <v>175.5</v>
      </c>
      <c r="D74" s="222" t="s">
        <v>399</v>
      </c>
      <c r="E74" s="250" t="s">
        <v>215</v>
      </c>
      <c r="F74" s="256">
        <v>871</v>
      </c>
      <c r="G74" s="272">
        <f t="shared" si="7"/>
        <v>0.6432291666666667</v>
      </c>
      <c r="H74" s="272">
        <f t="shared" si="8"/>
        <v>0.6541666666666667</v>
      </c>
      <c r="I74" s="272">
        <f t="shared" si="9"/>
        <v>0.6666666666666667</v>
      </c>
      <c r="J74" s="272">
        <f t="shared" si="10"/>
        <v>0.6810897435897436</v>
      </c>
      <c r="K74" s="272">
        <f t="shared" si="11"/>
        <v>0.6979166666666667</v>
      </c>
      <c r="L74" s="45">
        <f t="shared" si="12"/>
        <v>63</v>
      </c>
    </row>
    <row r="75" spans="1:12" ht="12" customHeight="1">
      <c r="A75" s="238">
        <v>3.5</v>
      </c>
      <c r="B75" s="268">
        <f t="shared" si="13"/>
        <v>10</v>
      </c>
      <c r="C75" s="268">
        <f t="shared" si="14"/>
        <v>179</v>
      </c>
      <c r="D75" s="222" t="s">
        <v>400</v>
      </c>
      <c r="E75" s="248" t="s">
        <v>77</v>
      </c>
      <c r="F75" s="256"/>
      <c r="G75" s="272">
        <f t="shared" si="7"/>
        <v>0.65234375</v>
      </c>
      <c r="H75" s="272">
        <f t="shared" si="8"/>
        <v>0.6638888888888889</v>
      </c>
      <c r="I75" s="272">
        <f t="shared" si="9"/>
        <v>0.6770833333333334</v>
      </c>
      <c r="J75" s="272">
        <f t="shared" si="10"/>
        <v>0.6923076923076923</v>
      </c>
      <c r="K75" s="272">
        <f t="shared" si="11"/>
        <v>0.7100694444444444</v>
      </c>
      <c r="L75" s="45">
        <f t="shared" si="12"/>
        <v>66.5</v>
      </c>
    </row>
    <row r="76" spans="1:12" ht="12" customHeight="1" hidden="1">
      <c r="A76" s="238"/>
      <c r="B76" s="268">
        <f t="shared" si="13"/>
        <v>10</v>
      </c>
      <c r="C76" s="268">
        <f t="shared" si="14"/>
        <v>179</v>
      </c>
      <c r="D76" s="222"/>
      <c r="E76" s="250"/>
      <c r="F76" s="256"/>
      <c r="G76" s="272">
        <f t="shared" si="7"/>
        <v>0.65234375</v>
      </c>
      <c r="H76" s="272">
        <f t="shared" si="8"/>
        <v>0.6638888888888889</v>
      </c>
      <c r="I76" s="272">
        <f t="shared" si="9"/>
        <v>0.6770833333333334</v>
      </c>
      <c r="J76" s="272">
        <f t="shared" si="10"/>
        <v>0.6923076923076923</v>
      </c>
      <c r="K76" s="272">
        <f t="shared" si="11"/>
        <v>0.7100694444444444</v>
      </c>
      <c r="L76" s="45">
        <f t="shared" si="12"/>
        <v>66.5</v>
      </c>
    </row>
    <row r="77" spans="1:12" ht="12" customHeight="1" hidden="1">
      <c r="A77" s="238"/>
      <c r="B77" s="268">
        <f t="shared" si="13"/>
        <v>10</v>
      </c>
      <c r="C77" s="268">
        <f t="shared" si="14"/>
        <v>179</v>
      </c>
      <c r="D77" s="222"/>
      <c r="E77" s="250"/>
      <c r="F77" s="256"/>
      <c r="G77" s="272">
        <f t="shared" si="7"/>
        <v>0.65234375</v>
      </c>
      <c r="H77" s="272">
        <f t="shared" si="8"/>
        <v>0.6638888888888889</v>
      </c>
      <c r="I77" s="272">
        <f t="shared" si="9"/>
        <v>0.6770833333333334</v>
      </c>
      <c r="J77" s="272">
        <f t="shared" si="10"/>
        <v>0.6923076923076923</v>
      </c>
      <c r="K77" s="272">
        <f t="shared" si="11"/>
        <v>0.7100694444444444</v>
      </c>
      <c r="L77" s="45">
        <f t="shared" si="12"/>
        <v>66.5</v>
      </c>
    </row>
    <row r="78" spans="1:12" ht="12" customHeight="1" hidden="1">
      <c r="A78" s="238"/>
      <c r="B78" s="268">
        <f t="shared" si="13"/>
        <v>10</v>
      </c>
      <c r="C78" s="268">
        <f t="shared" si="14"/>
        <v>179</v>
      </c>
      <c r="D78" s="222"/>
      <c r="E78" s="250"/>
      <c r="F78" s="256"/>
      <c r="G78" s="272">
        <f t="shared" si="7"/>
        <v>0.65234375</v>
      </c>
      <c r="H78" s="272">
        <f t="shared" si="8"/>
        <v>0.6638888888888889</v>
      </c>
      <c r="I78" s="272">
        <f t="shared" si="9"/>
        <v>0.6770833333333334</v>
      </c>
      <c r="J78" s="272">
        <f t="shared" si="10"/>
        <v>0.6923076923076923</v>
      </c>
      <c r="K78" s="272">
        <f t="shared" si="11"/>
        <v>0.7100694444444444</v>
      </c>
      <c r="L78" s="45">
        <f t="shared" si="12"/>
        <v>66.5</v>
      </c>
    </row>
    <row r="79" spans="1:12" ht="12" customHeight="1" hidden="1">
      <c r="A79" s="238"/>
      <c r="B79" s="268">
        <f t="shared" si="13"/>
        <v>10</v>
      </c>
      <c r="C79" s="268">
        <f t="shared" si="14"/>
        <v>179</v>
      </c>
      <c r="D79" s="222"/>
      <c r="E79" s="250"/>
      <c r="F79" s="256"/>
      <c r="G79" s="272">
        <f t="shared" si="7"/>
        <v>0.65234375</v>
      </c>
      <c r="H79" s="272">
        <f t="shared" si="8"/>
        <v>0.6638888888888889</v>
      </c>
      <c r="I79" s="272">
        <f t="shared" si="9"/>
        <v>0.6770833333333334</v>
      </c>
      <c r="J79" s="272">
        <f t="shared" si="10"/>
        <v>0.6923076923076923</v>
      </c>
      <c r="K79" s="272">
        <f t="shared" si="11"/>
        <v>0.7100694444444444</v>
      </c>
      <c r="L79" s="45">
        <f t="shared" si="12"/>
        <v>66.5</v>
      </c>
    </row>
    <row r="80" spans="1:12" ht="12" customHeight="1">
      <c r="A80" s="238">
        <v>10</v>
      </c>
      <c r="B80" s="268">
        <f>B79-A80</f>
        <v>0</v>
      </c>
      <c r="C80" s="268">
        <f>C79+A80</f>
        <v>189</v>
      </c>
      <c r="D80" s="244" t="s">
        <v>735</v>
      </c>
      <c r="E80" s="250"/>
      <c r="F80" s="256"/>
      <c r="G80" s="272">
        <f t="shared" si="7"/>
        <v>0.6783854166666667</v>
      </c>
      <c r="H80" s="272">
        <f t="shared" si="8"/>
        <v>0.6916666666666667</v>
      </c>
      <c r="I80" s="272">
        <f t="shared" si="9"/>
        <v>0.7068452380952381</v>
      </c>
      <c r="J80" s="272">
        <f t="shared" si="10"/>
        <v>0.7243589743589743</v>
      </c>
      <c r="K80" s="272">
        <f t="shared" si="11"/>
        <v>0.7447916666666667</v>
      </c>
      <c r="L80" s="45">
        <f t="shared" si="12"/>
        <v>76.5</v>
      </c>
    </row>
    <row r="81" ht="12.75">
      <c r="E81" s="10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75" r:id="rId2"/>
  <headerFooter alignWithMargins="0">
    <oddFooter>&amp;L&amp;F   &amp;D  &amp;T&amp;R&amp;8Les communes en lettres majuscules sont des
 chefs lieux de cantons, sous-préfectures ou préfectures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1">
      <selection activeCell="I89" sqref="I89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1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 t="s">
        <v>1</v>
      </c>
      <c r="M1" s="30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05" t="s">
        <v>122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5"/>
      <c r="M2" s="10"/>
      <c r="N2" s="35"/>
      <c r="O2" s="35"/>
      <c r="P2" s="5"/>
      <c r="Q2" s="5"/>
      <c r="R2" s="5"/>
      <c r="S2" s="12"/>
    </row>
    <row r="3" spans="1:19" ht="12.75" customHeight="1">
      <c r="A3" s="305" t="s">
        <v>401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168" t="s">
        <v>2</v>
      </c>
      <c r="M3" s="10">
        <v>1</v>
      </c>
      <c r="N3" s="35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04" t="s">
        <v>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5"/>
    </row>
    <row r="5" spans="1:14" ht="12.75" customHeight="1" thickBot="1">
      <c r="A5" s="17"/>
      <c r="B5" s="10"/>
      <c r="C5" s="170" t="s">
        <v>402</v>
      </c>
      <c r="D5" s="169" t="s">
        <v>828</v>
      </c>
      <c r="E5" s="169"/>
      <c r="F5" s="169"/>
      <c r="G5" s="169"/>
      <c r="H5" s="17">
        <v>188</v>
      </c>
      <c r="I5" s="10" t="s">
        <v>5</v>
      </c>
      <c r="J5" s="10"/>
      <c r="K5" s="42"/>
      <c r="L5" s="18">
        <v>0.125</v>
      </c>
      <c r="M5" s="18">
        <v>0.125</v>
      </c>
      <c r="N5" s="3" t="s">
        <v>6</v>
      </c>
    </row>
    <row r="6" spans="1:14" ht="12.75" customHeight="1" thickBot="1">
      <c r="A6" s="107"/>
      <c r="B6" s="108" t="s">
        <v>5</v>
      </c>
      <c r="C6" s="130"/>
      <c r="D6" s="109" t="s">
        <v>7</v>
      </c>
      <c r="E6" s="110" t="s">
        <v>8</v>
      </c>
      <c r="F6" s="110" t="s">
        <v>9</v>
      </c>
      <c r="G6" s="308" t="s">
        <v>10</v>
      </c>
      <c r="H6" s="308"/>
      <c r="I6" s="308"/>
      <c r="J6" s="308"/>
      <c r="K6" s="308"/>
      <c r="L6" s="106">
        <v>0.46875</v>
      </c>
      <c r="M6" s="106">
        <v>0.46875</v>
      </c>
      <c r="N6" s="16" t="s">
        <v>11</v>
      </c>
    </row>
    <row r="7" spans="1:13" ht="12.75" customHeight="1" thickBot="1">
      <c r="A7" s="113" t="s">
        <v>12</v>
      </c>
      <c r="B7" s="114" t="s">
        <v>13</v>
      </c>
      <c r="C7" s="114" t="s">
        <v>14</v>
      </c>
      <c r="D7" s="131"/>
      <c r="E7" s="117" t="s">
        <v>15</v>
      </c>
      <c r="F7" s="116"/>
      <c r="G7" s="116" t="s">
        <v>16</v>
      </c>
      <c r="H7" s="116" t="s">
        <v>17</v>
      </c>
      <c r="I7" s="116" t="s">
        <v>18</v>
      </c>
      <c r="J7" s="116" t="s">
        <v>19</v>
      </c>
      <c r="K7" s="116" t="s">
        <v>20</v>
      </c>
      <c r="L7" s="95"/>
      <c r="M7" s="119"/>
    </row>
    <row r="8" spans="1:15" ht="12" customHeight="1">
      <c r="A8" s="181"/>
      <c r="B8" s="124"/>
      <c r="C8" s="124"/>
      <c r="D8" s="197" t="s">
        <v>396</v>
      </c>
      <c r="E8" s="200"/>
      <c r="F8" s="184"/>
      <c r="G8" s="109"/>
      <c r="H8" s="125"/>
      <c r="I8" s="125"/>
      <c r="J8" s="125"/>
      <c r="K8" s="188"/>
      <c r="L8" s="120"/>
      <c r="M8" s="119"/>
      <c r="N8" s="4"/>
      <c r="O8" s="4"/>
    </row>
    <row r="9" spans="1:15" ht="12" customHeight="1">
      <c r="A9" s="239"/>
      <c r="B9" s="217">
        <f>$H$5</f>
        <v>188</v>
      </c>
      <c r="C9" s="217">
        <v>0</v>
      </c>
      <c r="D9" s="244" t="s">
        <v>735</v>
      </c>
      <c r="E9" s="219"/>
      <c r="F9" s="220"/>
      <c r="G9" s="260">
        <f>$L$5</f>
        <v>0.125</v>
      </c>
      <c r="H9" s="260">
        <f>$L$5</f>
        <v>0.125</v>
      </c>
      <c r="I9" s="260">
        <f>$L$5</f>
        <v>0.125</v>
      </c>
      <c r="J9" s="260">
        <f>$M$5</f>
        <v>0.125</v>
      </c>
      <c r="K9" s="260">
        <f>$M$5</f>
        <v>0.125</v>
      </c>
      <c r="L9" s="120"/>
      <c r="M9" s="119"/>
      <c r="N9" s="4"/>
      <c r="O9" s="4"/>
    </row>
    <row r="10" spans="1:15" ht="12" customHeight="1">
      <c r="A10" s="239"/>
      <c r="B10" s="217">
        <f>B9-A10</f>
        <v>188</v>
      </c>
      <c r="C10" s="217">
        <f>C9+A10</f>
        <v>0</v>
      </c>
      <c r="D10" s="259" t="s">
        <v>737</v>
      </c>
      <c r="E10" s="219"/>
      <c r="F10" s="220"/>
      <c r="G10" s="223">
        <f>SUM($G$9+$O$3*C10)</f>
        <v>0.125</v>
      </c>
      <c r="H10" s="223">
        <f>SUM($H$9+$P$3*C10)</f>
        <v>0.125</v>
      </c>
      <c r="I10" s="223">
        <f>SUM($I$9+$Q$3*C10)</f>
        <v>0.125</v>
      </c>
      <c r="J10" s="223">
        <f>SUM($J$9+$R$3*C10)</f>
        <v>0.125</v>
      </c>
      <c r="K10" s="223">
        <f>SUM($K$9+$S$3*C10)</f>
        <v>0.125</v>
      </c>
      <c r="L10" s="120"/>
      <c r="M10" s="119"/>
      <c r="N10" s="4"/>
      <c r="O10" s="4"/>
    </row>
    <row r="11" spans="1:15" ht="12" customHeight="1">
      <c r="A11" s="239">
        <v>0</v>
      </c>
      <c r="B11" s="217">
        <f aca="true" t="shared" si="0" ref="B11:B49">B10-A11</f>
        <v>188</v>
      </c>
      <c r="C11" s="217">
        <f aca="true" t="shared" si="1" ref="C11:C49">C10+A11</f>
        <v>0</v>
      </c>
      <c r="D11" s="243" t="s">
        <v>849</v>
      </c>
      <c r="E11" s="219" t="s">
        <v>403</v>
      </c>
      <c r="F11" s="220"/>
      <c r="G11" s="223">
        <f aca="true" t="shared" si="2" ref="G11:G49">SUM($G$9+$O$3*C11)</f>
        <v>0.125</v>
      </c>
      <c r="H11" s="223">
        <f aca="true" t="shared" si="3" ref="H11:H49">SUM($H$9+$P$3*C11)</f>
        <v>0.125</v>
      </c>
      <c r="I11" s="223">
        <f aca="true" t="shared" si="4" ref="I11:I49">SUM($I$9+$Q$3*C11)</f>
        <v>0.125</v>
      </c>
      <c r="J11" s="223">
        <f aca="true" t="shared" si="5" ref="J11:J49">SUM($J$9+$R$3*C11)</f>
        <v>0.125</v>
      </c>
      <c r="K11" s="223">
        <f aca="true" t="shared" si="6" ref="K11:K49">SUM($K$9+$S$3*C11)</f>
        <v>0.125</v>
      </c>
      <c r="L11" s="120"/>
      <c r="M11" s="119"/>
      <c r="N11" s="4"/>
      <c r="O11" s="4"/>
    </row>
    <row r="12" spans="1:15" ht="12" customHeight="1">
      <c r="A12" s="217">
        <v>19</v>
      </c>
      <c r="B12" s="217">
        <f t="shared" si="0"/>
        <v>169</v>
      </c>
      <c r="C12" s="217">
        <f t="shared" si="1"/>
        <v>19</v>
      </c>
      <c r="D12" s="243" t="s">
        <v>404</v>
      </c>
      <c r="E12" s="227" t="s">
        <v>403</v>
      </c>
      <c r="F12" s="226"/>
      <c r="G12" s="223">
        <f>SUM($G$9+$O$3*C12)</f>
        <v>0.17447916666666666</v>
      </c>
      <c r="H12" s="223">
        <f t="shared" si="3"/>
        <v>0.17777777777777776</v>
      </c>
      <c r="I12" s="223">
        <f t="shared" si="4"/>
        <v>0.18154761904761904</v>
      </c>
      <c r="J12" s="223">
        <f t="shared" si="5"/>
        <v>0.1858974358974359</v>
      </c>
      <c r="K12" s="223">
        <f t="shared" si="6"/>
        <v>0.1909722222222222</v>
      </c>
      <c r="L12" s="120"/>
      <c r="M12" s="119"/>
      <c r="N12" s="4"/>
      <c r="O12" s="4"/>
    </row>
    <row r="13" spans="1:15" ht="12" customHeight="1">
      <c r="A13" s="217">
        <v>16</v>
      </c>
      <c r="B13" s="217">
        <f t="shared" si="0"/>
        <v>153</v>
      </c>
      <c r="C13" s="217">
        <f t="shared" si="1"/>
        <v>35</v>
      </c>
      <c r="D13" s="243" t="s">
        <v>405</v>
      </c>
      <c r="E13" s="219" t="s">
        <v>403</v>
      </c>
      <c r="F13" s="226">
        <v>2764</v>
      </c>
      <c r="G13" s="223">
        <f t="shared" si="2"/>
        <v>0.21614583333333331</v>
      </c>
      <c r="H13" s="223">
        <f t="shared" si="3"/>
        <v>0.2222222222222222</v>
      </c>
      <c r="I13" s="223">
        <f t="shared" si="4"/>
        <v>0.22916666666666666</v>
      </c>
      <c r="J13" s="223">
        <f t="shared" si="5"/>
        <v>0.23717948717948717</v>
      </c>
      <c r="K13" s="223">
        <f t="shared" si="6"/>
        <v>0.2465277777777778</v>
      </c>
      <c r="L13" s="120"/>
      <c r="M13" s="119"/>
      <c r="N13" s="4"/>
      <c r="O13" s="4"/>
    </row>
    <row r="14" spans="1:15" ht="12" customHeight="1">
      <c r="A14" s="217">
        <v>14</v>
      </c>
      <c r="B14" s="217">
        <f t="shared" si="0"/>
        <v>139</v>
      </c>
      <c r="C14" s="217">
        <f t="shared" si="1"/>
        <v>49</v>
      </c>
      <c r="D14" s="243" t="s">
        <v>406</v>
      </c>
      <c r="E14" s="227" t="s">
        <v>403</v>
      </c>
      <c r="F14" s="226"/>
      <c r="G14" s="223">
        <f t="shared" si="2"/>
        <v>0.25260416666666663</v>
      </c>
      <c r="H14" s="223">
        <f t="shared" si="3"/>
        <v>0.26111111111111107</v>
      </c>
      <c r="I14" s="223">
        <f t="shared" si="4"/>
        <v>0.2708333333333333</v>
      </c>
      <c r="J14" s="223">
        <f t="shared" si="5"/>
        <v>0.28205128205128205</v>
      </c>
      <c r="K14" s="223">
        <f t="shared" si="6"/>
        <v>0.29513888888888884</v>
      </c>
      <c r="L14" s="120"/>
      <c r="M14" s="119"/>
      <c r="N14" s="4"/>
      <c r="O14" s="4"/>
    </row>
    <row r="15" spans="1:15" ht="12" customHeight="1">
      <c r="A15" s="211">
        <v>6</v>
      </c>
      <c r="B15" s="211">
        <f t="shared" si="0"/>
        <v>133</v>
      </c>
      <c r="C15" s="211">
        <f t="shared" si="1"/>
        <v>55</v>
      </c>
      <c r="D15" s="261" t="s">
        <v>407</v>
      </c>
      <c r="E15" s="213" t="s">
        <v>403</v>
      </c>
      <c r="F15" s="214"/>
      <c r="G15" s="246">
        <f t="shared" si="2"/>
        <v>0.26822916666666663</v>
      </c>
      <c r="H15" s="246">
        <f t="shared" si="3"/>
        <v>0.2777777777777778</v>
      </c>
      <c r="I15" s="246">
        <f t="shared" si="4"/>
        <v>0.28869047619047616</v>
      </c>
      <c r="J15" s="246">
        <f t="shared" si="5"/>
        <v>0.30128205128205127</v>
      </c>
      <c r="K15" s="246">
        <f t="shared" si="6"/>
        <v>0.3159722222222222</v>
      </c>
      <c r="L15" s="120"/>
      <c r="M15" s="119"/>
      <c r="N15" s="4"/>
      <c r="O15" s="4"/>
    </row>
    <row r="16" spans="1:15" ht="12" customHeight="1">
      <c r="A16" s="217">
        <v>10</v>
      </c>
      <c r="B16" s="217">
        <f t="shared" si="0"/>
        <v>123</v>
      </c>
      <c r="C16" s="217">
        <f t="shared" si="1"/>
        <v>65</v>
      </c>
      <c r="D16" s="228" t="s">
        <v>408</v>
      </c>
      <c r="E16" s="248" t="s">
        <v>409</v>
      </c>
      <c r="F16" s="226"/>
      <c r="G16" s="223">
        <f t="shared" si="2"/>
        <v>0.2942708333333333</v>
      </c>
      <c r="H16" s="223">
        <f t="shared" si="3"/>
        <v>0.3055555555555555</v>
      </c>
      <c r="I16" s="223">
        <f t="shared" si="4"/>
        <v>0.31845238095238093</v>
      </c>
      <c r="J16" s="223">
        <f t="shared" si="5"/>
        <v>0.3333333333333333</v>
      </c>
      <c r="K16" s="223">
        <f t="shared" si="6"/>
        <v>0.3506944444444444</v>
      </c>
      <c r="L16" s="120"/>
      <c r="M16" s="119"/>
      <c r="N16" s="4"/>
      <c r="O16" s="4"/>
    </row>
    <row r="17" spans="1:15" ht="12" customHeight="1">
      <c r="A17" s="217">
        <v>3</v>
      </c>
      <c r="B17" s="217">
        <f t="shared" si="0"/>
        <v>120</v>
      </c>
      <c r="C17" s="217">
        <f t="shared" si="1"/>
        <v>68</v>
      </c>
      <c r="D17" s="228" t="s">
        <v>410</v>
      </c>
      <c r="E17" s="248" t="s">
        <v>409</v>
      </c>
      <c r="F17" s="271"/>
      <c r="G17" s="223">
        <f t="shared" si="2"/>
        <v>0.3020833333333333</v>
      </c>
      <c r="H17" s="223">
        <f t="shared" si="3"/>
        <v>0.3138888888888889</v>
      </c>
      <c r="I17" s="223">
        <f t="shared" si="4"/>
        <v>0.3273809523809524</v>
      </c>
      <c r="J17" s="223">
        <f t="shared" si="5"/>
        <v>0.34294871794871795</v>
      </c>
      <c r="K17" s="223">
        <f t="shared" si="6"/>
        <v>0.3611111111111111</v>
      </c>
      <c r="L17" s="120"/>
      <c r="M17" s="119"/>
      <c r="N17" s="4"/>
      <c r="O17" s="4"/>
    </row>
    <row r="18" spans="1:15" ht="12" customHeight="1">
      <c r="A18" s="217">
        <v>6</v>
      </c>
      <c r="B18" s="217">
        <f t="shared" si="0"/>
        <v>114</v>
      </c>
      <c r="C18" s="217">
        <f t="shared" si="1"/>
        <v>74</v>
      </c>
      <c r="D18" s="243" t="s">
        <v>411</v>
      </c>
      <c r="E18" s="248" t="s">
        <v>409</v>
      </c>
      <c r="F18" s="271"/>
      <c r="G18" s="223">
        <f t="shared" si="2"/>
        <v>0.3177083333333333</v>
      </c>
      <c r="H18" s="223">
        <f t="shared" si="3"/>
        <v>0.3305555555555555</v>
      </c>
      <c r="I18" s="223">
        <f t="shared" si="4"/>
        <v>0.34523809523809523</v>
      </c>
      <c r="J18" s="223">
        <f t="shared" si="5"/>
        <v>0.36217948717948717</v>
      </c>
      <c r="K18" s="223">
        <f t="shared" si="6"/>
        <v>0.3819444444444444</v>
      </c>
      <c r="L18" s="120"/>
      <c r="M18" s="119"/>
      <c r="N18" s="4"/>
      <c r="O18" s="4"/>
    </row>
    <row r="19" spans="1:15" ht="12" customHeight="1">
      <c r="A19" s="217">
        <v>2</v>
      </c>
      <c r="B19" s="217">
        <f t="shared" si="0"/>
        <v>112</v>
      </c>
      <c r="C19" s="217">
        <f t="shared" si="1"/>
        <v>76</v>
      </c>
      <c r="D19" s="243" t="s">
        <v>412</v>
      </c>
      <c r="E19" s="248" t="s">
        <v>409</v>
      </c>
      <c r="F19" s="226"/>
      <c r="G19" s="223">
        <f t="shared" si="2"/>
        <v>0.32291666666666663</v>
      </c>
      <c r="H19" s="223">
        <f t="shared" si="3"/>
        <v>0.3361111111111111</v>
      </c>
      <c r="I19" s="223">
        <f t="shared" si="4"/>
        <v>0.35119047619047616</v>
      </c>
      <c r="J19" s="223">
        <f t="shared" si="5"/>
        <v>0.3685897435897436</v>
      </c>
      <c r="K19" s="223">
        <f t="shared" si="6"/>
        <v>0.3888888888888889</v>
      </c>
      <c r="L19" s="120"/>
      <c r="M19" s="119"/>
      <c r="N19" s="4"/>
      <c r="O19" s="4"/>
    </row>
    <row r="20" spans="1:15" ht="12" customHeight="1">
      <c r="A20" s="217">
        <v>5.5</v>
      </c>
      <c r="B20" s="217">
        <f t="shared" si="0"/>
        <v>106.5</v>
      </c>
      <c r="C20" s="217">
        <f t="shared" si="1"/>
        <v>81.5</v>
      </c>
      <c r="D20" s="243" t="s">
        <v>413</v>
      </c>
      <c r="E20" s="248" t="s">
        <v>409</v>
      </c>
      <c r="F20" s="226"/>
      <c r="G20" s="223">
        <f t="shared" si="2"/>
        <v>0.3372395833333333</v>
      </c>
      <c r="H20" s="223">
        <f t="shared" si="3"/>
        <v>0.35138888888888886</v>
      </c>
      <c r="I20" s="223">
        <f t="shared" si="4"/>
        <v>0.36755952380952384</v>
      </c>
      <c r="J20" s="223">
        <f t="shared" si="5"/>
        <v>0.38621794871794873</v>
      </c>
      <c r="K20" s="223">
        <f t="shared" si="6"/>
        <v>0.4079861111111111</v>
      </c>
      <c r="L20" s="120"/>
      <c r="M20" s="119"/>
      <c r="N20" s="4"/>
      <c r="O20" s="4"/>
    </row>
    <row r="21" spans="1:15" ht="12" customHeight="1">
      <c r="A21" s="217">
        <v>6.5</v>
      </c>
      <c r="B21" s="217">
        <f t="shared" si="0"/>
        <v>100</v>
      </c>
      <c r="C21" s="217">
        <f t="shared" si="1"/>
        <v>88</v>
      </c>
      <c r="D21" s="243" t="s">
        <v>414</v>
      </c>
      <c r="E21" s="248" t="s">
        <v>409</v>
      </c>
      <c r="F21" s="226"/>
      <c r="G21" s="223">
        <f t="shared" si="2"/>
        <v>0.35416666666666663</v>
      </c>
      <c r="H21" s="223">
        <f t="shared" si="3"/>
        <v>0.3694444444444444</v>
      </c>
      <c r="I21" s="223">
        <f t="shared" si="4"/>
        <v>0.38690476190476186</v>
      </c>
      <c r="J21" s="223">
        <f t="shared" si="5"/>
        <v>0.40705128205128205</v>
      </c>
      <c r="K21" s="223">
        <f t="shared" si="6"/>
        <v>0.4305555555555555</v>
      </c>
      <c r="L21" s="120"/>
      <c r="M21" s="119"/>
      <c r="N21" s="4"/>
      <c r="O21" s="4"/>
    </row>
    <row r="22" spans="1:15" ht="12" customHeight="1">
      <c r="A22" s="217">
        <v>3</v>
      </c>
      <c r="B22" s="217">
        <f t="shared" si="0"/>
        <v>97</v>
      </c>
      <c r="C22" s="217">
        <f t="shared" si="1"/>
        <v>91</v>
      </c>
      <c r="D22" s="243" t="s">
        <v>738</v>
      </c>
      <c r="E22" s="248" t="s">
        <v>409</v>
      </c>
      <c r="F22" s="226"/>
      <c r="G22" s="223">
        <f t="shared" si="2"/>
        <v>0.36197916666666663</v>
      </c>
      <c r="H22" s="223">
        <f t="shared" si="3"/>
        <v>0.37777777777777777</v>
      </c>
      <c r="I22" s="223">
        <f t="shared" si="4"/>
        <v>0.3958333333333333</v>
      </c>
      <c r="J22" s="223">
        <f t="shared" si="5"/>
        <v>0.41666666666666663</v>
      </c>
      <c r="K22" s="223">
        <f t="shared" si="6"/>
        <v>0.4409722222222222</v>
      </c>
      <c r="L22" s="120"/>
      <c r="M22" s="119"/>
      <c r="N22" s="4"/>
      <c r="O22" s="4"/>
    </row>
    <row r="23" spans="1:15" ht="12" customHeight="1">
      <c r="A23" s="217">
        <v>3</v>
      </c>
      <c r="B23" s="217">
        <f t="shared" si="0"/>
        <v>94</v>
      </c>
      <c r="C23" s="217">
        <f t="shared" si="1"/>
        <v>94</v>
      </c>
      <c r="D23" s="225" t="s">
        <v>415</v>
      </c>
      <c r="E23" s="248" t="s">
        <v>409</v>
      </c>
      <c r="F23" s="226"/>
      <c r="G23" s="223">
        <f t="shared" si="2"/>
        <v>0.36979166666666663</v>
      </c>
      <c r="H23" s="223">
        <f t="shared" si="3"/>
        <v>0.38611111111111107</v>
      </c>
      <c r="I23" s="223">
        <f t="shared" si="4"/>
        <v>0.40476190476190477</v>
      </c>
      <c r="J23" s="223">
        <f t="shared" si="5"/>
        <v>0.42628205128205127</v>
      </c>
      <c r="K23" s="223">
        <f t="shared" si="6"/>
        <v>0.4513888888888889</v>
      </c>
      <c r="L23" s="120"/>
      <c r="M23" s="119"/>
      <c r="N23" s="4"/>
      <c r="O23" s="4"/>
    </row>
    <row r="24" spans="1:15" ht="12" customHeight="1" hidden="1">
      <c r="A24" s="217"/>
      <c r="B24" s="217">
        <f t="shared" si="0"/>
        <v>94</v>
      </c>
      <c r="C24" s="217">
        <f t="shared" si="1"/>
        <v>94</v>
      </c>
      <c r="D24" s="243"/>
      <c r="E24" s="248"/>
      <c r="F24" s="226"/>
      <c r="G24" s="223">
        <f t="shared" si="2"/>
        <v>0.36979166666666663</v>
      </c>
      <c r="H24" s="223">
        <f t="shared" si="3"/>
        <v>0.38611111111111107</v>
      </c>
      <c r="I24" s="223">
        <f t="shared" si="4"/>
        <v>0.40476190476190477</v>
      </c>
      <c r="J24" s="223">
        <f t="shared" si="5"/>
        <v>0.42628205128205127</v>
      </c>
      <c r="K24" s="223">
        <f t="shared" si="6"/>
        <v>0.4513888888888889</v>
      </c>
      <c r="L24" s="120"/>
      <c r="M24" s="119"/>
      <c r="N24" s="4"/>
      <c r="O24" s="4"/>
    </row>
    <row r="25" spans="1:15" ht="12" customHeight="1" hidden="1">
      <c r="A25" s="217"/>
      <c r="B25" s="217">
        <f t="shared" si="0"/>
        <v>94</v>
      </c>
      <c r="C25" s="217">
        <f t="shared" si="1"/>
        <v>94</v>
      </c>
      <c r="D25" s="243"/>
      <c r="E25" s="227"/>
      <c r="F25" s="226"/>
      <c r="G25" s="223">
        <f t="shared" si="2"/>
        <v>0.36979166666666663</v>
      </c>
      <c r="H25" s="223">
        <f t="shared" si="3"/>
        <v>0.38611111111111107</v>
      </c>
      <c r="I25" s="223">
        <f t="shared" si="4"/>
        <v>0.40476190476190477</v>
      </c>
      <c r="J25" s="223">
        <f t="shared" si="5"/>
        <v>0.42628205128205127</v>
      </c>
      <c r="K25" s="223">
        <f t="shared" si="6"/>
        <v>0.4513888888888889</v>
      </c>
      <c r="L25" s="120"/>
      <c r="M25" s="119"/>
      <c r="N25" s="4"/>
      <c r="O25" s="4"/>
    </row>
    <row r="26" spans="1:15" ht="12" customHeight="1" hidden="1">
      <c r="A26" s="217"/>
      <c r="B26" s="217">
        <f t="shared" si="0"/>
        <v>94</v>
      </c>
      <c r="C26" s="217">
        <f t="shared" si="1"/>
        <v>94</v>
      </c>
      <c r="D26" s="243"/>
      <c r="E26" s="227"/>
      <c r="F26" s="226"/>
      <c r="G26" s="223">
        <f t="shared" si="2"/>
        <v>0.36979166666666663</v>
      </c>
      <c r="H26" s="223">
        <f t="shared" si="3"/>
        <v>0.38611111111111107</v>
      </c>
      <c r="I26" s="223">
        <f t="shared" si="4"/>
        <v>0.40476190476190477</v>
      </c>
      <c r="J26" s="223">
        <f t="shared" si="5"/>
        <v>0.42628205128205127</v>
      </c>
      <c r="K26" s="223">
        <f t="shared" si="6"/>
        <v>0.4513888888888889</v>
      </c>
      <c r="L26" s="120"/>
      <c r="M26" s="119"/>
      <c r="N26" s="4"/>
      <c r="O26" s="4"/>
    </row>
    <row r="27" spans="1:15" ht="12" customHeight="1" hidden="1">
      <c r="A27" s="217"/>
      <c r="B27" s="217">
        <f t="shared" si="0"/>
        <v>94</v>
      </c>
      <c r="C27" s="217">
        <f t="shared" si="1"/>
        <v>94</v>
      </c>
      <c r="D27" s="243"/>
      <c r="E27" s="227"/>
      <c r="F27" s="226"/>
      <c r="G27" s="223">
        <f t="shared" si="2"/>
        <v>0.36979166666666663</v>
      </c>
      <c r="H27" s="223">
        <f t="shared" si="3"/>
        <v>0.38611111111111107</v>
      </c>
      <c r="I27" s="223">
        <f t="shared" si="4"/>
        <v>0.40476190476190477</v>
      </c>
      <c r="J27" s="223">
        <f t="shared" si="5"/>
        <v>0.42628205128205127</v>
      </c>
      <c r="K27" s="223">
        <f t="shared" si="6"/>
        <v>0.4513888888888889</v>
      </c>
      <c r="L27" s="120"/>
      <c r="M27" s="119"/>
      <c r="N27" s="4"/>
      <c r="O27" s="4"/>
    </row>
    <row r="28" spans="1:15" ht="12" customHeight="1" hidden="1">
      <c r="A28" s="217"/>
      <c r="B28" s="217">
        <f t="shared" si="0"/>
        <v>94</v>
      </c>
      <c r="C28" s="217">
        <f t="shared" si="1"/>
        <v>94</v>
      </c>
      <c r="D28" s="243"/>
      <c r="E28" s="227"/>
      <c r="F28" s="226"/>
      <c r="G28" s="223">
        <f t="shared" si="2"/>
        <v>0.36979166666666663</v>
      </c>
      <c r="H28" s="223">
        <f t="shared" si="3"/>
        <v>0.38611111111111107</v>
      </c>
      <c r="I28" s="223">
        <f t="shared" si="4"/>
        <v>0.40476190476190477</v>
      </c>
      <c r="J28" s="223">
        <f t="shared" si="5"/>
        <v>0.42628205128205127</v>
      </c>
      <c r="K28" s="223">
        <f t="shared" si="6"/>
        <v>0.4513888888888889</v>
      </c>
      <c r="L28" s="120"/>
      <c r="M28" s="119"/>
      <c r="N28" s="4"/>
      <c r="O28" s="4"/>
    </row>
    <row r="29" spans="1:15" ht="12" customHeight="1" hidden="1">
      <c r="A29" s="217"/>
      <c r="B29" s="217">
        <f t="shared" si="0"/>
        <v>94</v>
      </c>
      <c r="C29" s="217">
        <f t="shared" si="1"/>
        <v>94</v>
      </c>
      <c r="D29" s="243"/>
      <c r="E29" s="227"/>
      <c r="F29" s="226"/>
      <c r="G29" s="223">
        <f t="shared" si="2"/>
        <v>0.36979166666666663</v>
      </c>
      <c r="H29" s="223">
        <f t="shared" si="3"/>
        <v>0.38611111111111107</v>
      </c>
      <c r="I29" s="223">
        <f t="shared" si="4"/>
        <v>0.40476190476190477</v>
      </c>
      <c r="J29" s="223">
        <f t="shared" si="5"/>
        <v>0.42628205128205127</v>
      </c>
      <c r="K29" s="223">
        <f t="shared" si="6"/>
        <v>0.4513888888888889</v>
      </c>
      <c r="L29" s="120"/>
      <c r="M29" s="119"/>
      <c r="N29" s="4"/>
      <c r="O29" s="4"/>
    </row>
    <row r="30" spans="1:15" ht="12" customHeight="1" hidden="1">
      <c r="A30" s="217"/>
      <c r="B30" s="217">
        <f t="shared" si="0"/>
        <v>94</v>
      </c>
      <c r="C30" s="217">
        <f t="shared" si="1"/>
        <v>94</v>
      </c>
      <c r="D30" s="243"/>
      <c r="E30" s="227"/>
      <c r="F30" s="226"/>
      <c r="G30" s="223">
        <f t="shared" si="2"/>
        <v>0.36979166666666663</v>
      </c>
      <c r="H30" s="223">
        <f t="shared" si="3"/>
        <v>0.38611111111111107</v>
      </c>
      <c r="I30" s="223">
        <f t="shared" si="4"/>
        <v>0.40476190476190477</v>
      </c>
      <c r="J30" s="223">
        <f t="shared" si="5"/>
        <v>0.42628205128205127</v>
      </c>
      <c r="K30" s="223">
        <f t="shared" si="6"/>
        <v>0.4513888888888889</v>
      </c>
      <c r="L30" s="120"/>
      <c r="M30" s="119"/>
      <c r="N30" s="4"/>
      <c r="O30" s="4"/>
    </row>
    <row r="31" spans="1:15" ht="12" customHeight="1" hidden="1">
      <c r="A31" s="217"/>
      <c r="B31" s="217">
        <f t="shared" si="0"/>
        <v>94</v>
      </c>
      <c r="C31" s="217">
        <f t="shared" si="1"/>
        <v>94</v>
      </c>
      <c r="D31" s="243"/>
      <c r="E31" s="227"/>
      <c r="F31" s="226"/>
      <c r="G31" s="223">
        <f t="shared" si="2"/>
        <v>0.36979166666666663</v>
      </c>
      <c r="H31" s="223">
        <f t="shared" si="3"/>
        <v>0.38611111111111107</v>
      </c>
      <c r="I31" s="223">
        <f t="shared" si="4"/>
        <v>0.40476190476190477</v>
      </c>
      <c r="J31" s="223">
        <f t="shared" si="5"/>
        <v>0.42628205128205127</v>
      </c>
      <c r="K31" s="223">
        <f t="shared" si="6"/>
        <v>0.4513888888888889</v>
      </c>
      <c r="L31" s="120"/>
      <c r="M31" s="119"/>
      <c r="N31" s="4"/>
      <c r="O31" s="4"/>
    </row>
    <row r="32" spans="1:15" ht="12" customHeight="1" hidden="1">
      <c r="A32" s="217"/>
      <c r="B32" s="217">
        <f t="shared" si="0"/>
        <v>94</v>
      </c>
      <c r="C32" s="217">
        <f t="shared" si="1"/>
        <v>94</v>
      </c>
      <c r="D32" s="243"/>
      <c r="E32" s="227"/>
      <c r="F32" s="226"/>
      <c r="G32" s="223">
        <f t="shared" si="2"/>
        <v>0.36979166666666663</v>
      </c>
      <c r="H32" s="223">
        <f t="shared" si="3"/>
        <v>0.38611111111111107</v>
      </c>
      <c r="I32" s="223">
        <f t="shared" si="4"/>
        <v>0.40476190476190477</v>
      </c>
      <c r="J32" s="223">
        <f t="shared" si="5"/>
        <v>0.42628205128205127</v>
      </c>
      <c r="K32" s="223">
        <f t="shared" si="6"/>
        <v>0.4513888888888889</v>
      </c>
      <c r="L32" s="100"/>
      <c r="M32" s="119"/>
      <c r="N32" s="4"/>
      <c r="O32" s="4"/>
    </row>
    <row r="33" spans="1:15" ht="12" customHeight="1" hidden="1">
      <c r="A33" s="217"/>
      <c r="B33" s="217">
        <f t="shared" si="0"/>
        <v>94</v>
      </c>
      <c r="C33" s="217">
        <f t="shared" si="1"/>
        <v>94</v>
      </c>
      <c r="D33" s="243"/>
      <c r="E33" s="227"/>
      <c r="F33" s="226"/>
      <c r="G33" s="223">
        <f t="shared" si="2"/>
        <v>0.36979166666666663</v>
      </c>
      <c r="H33" s="223">
        <f t="shared" si="3"/>
        <v>0.38611111111111107</v>
      </c>
      <c r="I33" s="223">
        <f t="shared" si="4"/>
        <v>0.40476190476190477</v>
      </c>
      <c r="J33" s="223">
        <f t="shared" si="5"/>
        <v>0.42628205128205127</v>
      </c>
      <c r="K33" s="223">
        <f t="shared" si="6"/>
        <v>0.4513888888888889</v>
      </c>
      <c r="L33" s="100"/>
      <c r="M33" s="119"/>
      <c r="N33" s="4"/>
      <c r="O33" s="4"/>
    </row>
    <row r="34" spans="1:15" ht="12" customHeight="1" hidden="1">
      <c r="A34" s="217"/>
      <c r="B34" s="217">
        <f t="shared" si="0"/>
        <v>94</v>
      </c>
      <c r="C34" s="217">
        <f t="shared" si="1"/>
        <v>94</v>
      </c>
      <c r="D34" s="259"/>
      <c r="E34" s="227"/>
      <c r="F34" s="226"/>
      <c r="G34" s="223">
        <f t="shared" si="2"/>
        <v>0.36979166666666663</v>
      </c>
      <c r="H34" s="223">
        <f t="shared" si="3"/>
        <v>0.38611111111111107</v>
      </c>
      <c r="I34" s="223">
        <f t="shared" si="4"/>
        <v>0.40476190476190477</v>
      </c>
      <c r="J34" s="223">
        <f t="shared" si="5"/>
        <v>0.42628205128205127</v>
      </c>
      <c r="K34" s="223">
        <f t="shared" si="6"/>
        <v>0.4513888888888889</v>
      </c>
      <c r="L34" s="100"/>
      <c r="M34" s="119"/>
      <c r="N34" s="4"/>
      <c r="O34" s="4"/>
    </row>
    <row r="35" spans="1:15" ht="12" customHeight="1" hidden="1">
      <c r="A35" s="217"/>
      <c r="B35" s="217">
        <f t="shared" si="0"/>
        <v>94</v>
      </c>
      <c r="C35" s="217">
        <f t="shared" si="1"/>
        <v>94</v>
      </c>
      <c r="D35" s="243"/>
      <c r="E35" s="227"/>
      <c r="F35" s="226"/>
      <c r="G35" s="223">
        <f t="shared" si="2"/>
        <v>0.36979166666666663</v>
      </c>
      <c r="H35" s="223">
        <f t="shared" si="3"/>
        <v>0.38611111111111107</v>
      </c>
      <c r="I35" s="223">
        <f t="shared" si="4"/>
        <v>0.40476190476190477</v>
      </c>
      <c r="J35" s="223">
        <f t="shared" si="5"/>
        <v>0.42628205128205127</v>
      </c>
      <c r="K35" s="223">
        <f t="shared" si="6"/>
        <v>0.4513888888888889</v>
      </c>
      <c r="L35" s="100"/>
      <c r="M35" s="119"/>
      <c r="N35" s="4"/>
      <c r="O35" s="4"/>
    </row>
    <row r="36" spans="1:15" ht="12" customHeight="1" hidden="1">
      <c r="A36" s="217"/>
      <c r="B36" s="217">
        <f t="shared" si="0"/>
        <v>94</v>
      </c>
      <c r="C36" s="217">
        <f t="shared" si="1"/>
        <v>94</v>
      </c>
      <c r="D36" s="243"/>
      <c r="E36" s="227"/>
      <c r="F36" s="226"/>
      <c r="G36" s="223">
        <f t="shared" si="2"/>
        <v>0.36979166666666663</v>
      </c>
      <c r="H36" s="223">
        <f t="shared" si="3"/>
        <v>0.38611111111111107</v>
      </c>
      <c r="I36" s="223">
        <f t="shared" si="4"/>
        <v>0.40476190476190477</v>
      </c>
      <c r="J36" s="223">
        <f t="shared" si="5"/>
        <v>0.42628205128205127</v>
      </c>
      <c r="K36" s="223">
        <f t="shared" si="6"/>
        <v>0.4513888888888889</v>
      </c>
      <c r="L36" s="100"/>
      <c r="M36" s="119"/>
      <c r="N36" s="4"/>
      <c r="O36" s="4"/>
    </row>
    <row r="37" spans="1:15" ht="12" customHeight="1" hidden="1">
      <c r="A37" s="217"/>
      <c r="B37" s="217">
        <f t="shared" si="0"/>
        <v>94</v>
      </c>
      <c r="C37" s="217">
        <f t="shared" si="1"/>
        <v>94</v>
      </c>
      <c r="D37" s="243"/>
      <c r="E37" s="227"/>
      <c r="F37" s="226"/>
      <c r="G37" s="223">
        <f t="shared" si="2"/>
        <v>0.36979166666666663</v>
      </c>
      <c r="H37" s="223">
        <f t="shared" si="3"/>
        <v>0.38611111111111107</v>
      </c>
      <c r="I37" s="223">
        <f t="shared" si="4"/>
        <v>0.40476190476190477</v>
      </c>
      <c r="J37" s="223">
        <f t="shared" si="5"/>
        <v>0.42628205128205127</v>
      </c>
      <c r="K37" s="223">
        <f t="shared" si="6"/>
        <v>0.4513888888888889</v>
      </c>
      <c r="L37" s="100"/>
      <c r="M37" s="119"/>
      <c r="N37" s="4"/>
      <c r="O37" s="4"/>
    </row>
    <row r="38" spans="1:15" ht="12" customHeight="1" hidden="1">
      <c r="A38" s="217"/>
      <c r="B38" s="217">
        <f t="shared" si="0"/>
        <v>94</v>
      </c>
      <c r="C38" s="217">
        <f t="shared" si="1"/>
        <v>94</v>
      </c>
      <c r="D38" s="243"/>
      <c r="E38" s="227"/>
      <c r="F38" s="226"/>
      <c r="G38" s="223">
        <f t="shared" si="2"/>
        <v>0.36979166666666663</v>
      </c>
      <c r="H38" s="223">
        <f t="shared" si="3"/>
        <v>0.38611111111111107</v>
      </c>
      <c r="I38" s="223">
        <f t="shared" si="4"/>
        <v>0.40476190476190477</v>
      </c>
      <c r="J38" s="223">
        <f t="shared" si="5"/>
        <v>0.42628205128205127</v>
      </c>
      <c r="K38" s="223">
        <f t="shared" si="6"/>
        <v>0.4513888888888889</v>
      </c>
      <c r="L38" s="100"/>
      <c r="M38" s="119"/>
      <c r="N38" s="4"/>
      <c r="O38" s="4"/>
    </row>
    <row r="39" spans="1:15" ht="12" customHeight="1" hidden="1">
      <c r="A39" s="217"/>
      <c r="B39" s="217">
        <f t="shared" si="0"/>
        <v>94</v>
      </c>
      <c r="C39" s="217">
        <f t="shared" si="1"/>
        <v>94</v>
      </c>
      <c r="D39" s="243"/>
      <c r="E39" s="227"/>
      <c r="F39" s="226"/>
      <c r="G39" s="223">
        <f t="shared" si="2"/>
        <v>0.36979166666666663</v>
      </c>
      <c r="H39" s="223">
        <f t="shared" si="3"/>
        <v>0.38611111111111107</v>
      </c>
      <c r="I39" s="223">
        <f t="shared" si="4"/>
        <v>0.40476190476190477</v>
      </c>
      <c r="J39" s="223">
        <f t="shared" si="5"/>
        <v>0.42628205128205127</v>
      </c>
      <c r="K39" s="223">
        <f t="shared" si="6"/>
        <v>0.4513888888888889</v>
      </c>
      <c r="L39" s="100"/>
      <c r="M39" s="119"/>
      <c r="N39" s="4"/>
      <c r="O39" s="4"/>
    </row>
    <row r="40" spans="1:15" ht="12" customHeight="1" hidden="1">
      <c r="A40" s="217"/>
      <c r="B40" s="217">
        <f t="shared" si="0"/>
        <v>94</v>
      </c>
      <c r="C40" s="217">
        <f t="shared" si="1"/>
        <v>94</v>
      </c>
      <c r="D40" s="243"/>
      <c r="E40" s="227"/>
      <c r="F40" s="226"/>
      <c r="G40" s="223">
        <f t="shared" si="2"/>
        <v>0.36979166666666663</v>
      </c>
      <c r="H40" s="223">
        <f t="shared" si="3"/>
        <v>0.38611111111111107</v>
      </c>
      <c r="I40" s="223">
        <f t="shared" si="4"/>
        <v>0.40476190476190477</v>
      </c>
      <c r="J40" s="223">
        <f t="shared" si="5"/>
        <v>0.42628205128205127</v>
      </c>
      <c r="K40" s="223">
        <f t="shared" si="6"/>
        <v>0.4513888888888889</v>
      </c>
      <c r="L40" s="100"/>
      <c r="M40" s="119"/>
      <c r="N40" s="4"/>
      <c r="O40" s="4"/>
    </row>
    <row r="41" spans="1:15" ht="12" customHeight="1" hidden="1">
      <c r="A41" s="239"/>
      <c r="B41" s="217">
        <f t="shared" si="0"/>
        <v>94</v>
      </c>
      <c r="C41" s="217">
        <f t="shared" si="1"/>
        <v>94</v>
      </c>
      <c r="D41" s="243"/>
      <c r="E41" s="219"/>
      <c r="F41" s="220"/>
      <c r="G41" s="223">
        <f t="shared" si="2"/>
        <v>0.36979166666666663</v>
      </c>
      <c r="H41" s="223">
        <f t="shared" si="3"/>
        <v>0.38611111111111107</v>
      </c>
      <c r="I41" s="223">
        <f t="shared" si="4"/>
        <v>0.40476190476190477</v>
      </c>
      <c r="J41" s="223">
        <f t="shared" si="5"/>
        <v>0.42628205128205127</v>
      </c>
      <c r="K41" s="223">
        <f t="shared" si="6"/>
        <v>0.4513888888888889</v>
      </c>
      <c r="L41" s="100"/>
      <c r="M41" s="119"/>
      <c r="N41" s="4"/>
      <c r="O41" s="4"/>
    </row>
    <row r="42" spans="1:15" ht="12" customHeight="1" hidden="1">
      <c r="A42" s="239"/>
      <c r="B42" s="217">
        <f t="shared" si="0"/>
        <v>94</v>
      </c>
      <c r="C42" s="217">
        <f t="shared" si="1"/>
        <v>94</v>
      </c>
      <c r="D42" s="243"/>
      <c r="E42" s="219"/>
      <c r="F42" s="220"/>
      <c r="G42" s="223">
        <f t="shared" si="2"/>
        <v>0.36979166666666663</v>
      </c>
      <c r="H42" s="223">
        <f t="shared" si="3"/>
        <v>0.38611111111111107</v>
      </c>
      <c r="I42" s="223">
        <f t="shared" si="4"/>
        <v>0.40476190476190477</v>
      </c>
      <c r="J42" s="223">
        <f t="shared" si="5"/>
        <v>0.42628205128205127</v>
      </c>
      <c r="K42" s="223">
        <f t="shared" si="6"/>
        <v>0.4513888888888889</v>
      </c>
      <c r="L42" s="100"/>
      <c r="M42" s="119"/>
      <c r="N42" s="4"/>
      <c r="O42" s="4"/>
    </row>
    <row r="43" spans="1:15" ht="12" customHeight="1" hidden="1">
      <c r="A43" s="239"/>
      <c r="B43" s="217">
        <f t="shared" si="0"/>
        <v>94</v>
      </c>
      <c r="C43" s="217">
        <f t="shared" si="1"/>
        <v>94</v>
      </c>
      <c r="D43" s="243"/>
      <c r="E43" s="219"/>
      <c r="F43" s="220"/>
      <c r="G43" s="223">
        <f t="shared" si="2"/>
        <v>0.36979166666666663</v>
      </c>
      <c r="H43" s="223">
        <f t="shared" si="3"/>
        <v>0.38611111111111107</v>
      </c>
      <c r="I43" s="223">
        <f t="shared" si="4"/>
        <v>0.40476190476190477</v>
      </c>
      <c r="J43" s="223">
        <f t="shared" si="5"/>
        <v>0.42628205128205127</v>
      </c>
      <c r="K43" s="223">
        <f t="shared" si="6"/>
        <v>0.4513888888888889</v>
      </c>
      <c r="L43" s="106"/>
      <c r="M43" s="119"/>
      <c r="N43" s="4"/>
      <c r="O43" s="4"/>
    </row>
    <row r="44" spans="1:15" ht="12" customHeight="1" hidden="1">
      <c r="A44" s="239"/>
      <c r="B44" s="217">
        <f t="shared" si="0"/>
        <v>94</v>
      </c>
      <c r="C44" s="217">
        <f t="shared" si="1"/>
        <v>94</v>
      </c>
      <c r="D44" s="243"/>
      <c r="E44" s="219"/>
      <c r="F44" s="220"/>
      <c r="G44" s="223">
        <f t="shared" si="2"/>
        <v>0.36979166666666663</v>
      </c>
      <c r="H44" s="223">
        <f t="shared" si="3"/>
        <v>0.38611111111111107</v>
      </c>
      <c r="I44" s="223">
        <f t="shared" si="4"/>
        <v>0.40476190476190477</v>
      </c>
      <c r="J44" s="223">
        <f t="shared" si="5"/>
        <v>0.42628205128205127</v>
      </c>
      <c r="K44" s="223">
        <f t="shared" si="6"/>
        <v>0.4513888888888889</v>
      </c>
      <c r="L44" s="106"/>
      <c r="M44" s="119"/>
      <c r="N44" s="4"/>
      <c r="O44" s="4"/>
    </row>
    <row r="45" spans="1:15" ht="12" customHeight="1" hidden="1">
      <c r="A45" s="239"/>
      <c r="B45" s="217">
        <f t="shared" si="0"/>
        <v>94</v>
      </c>
      <c r="C45" s="217">
        <f t="shared" si="1"/>
        <v>94</v>
      </c>
      <c r="D45" s="243"/>
      <c r="E45" s="219"/>
      <c r="F45" s="220"/>
      <c r="G45" s="223">
        <f t="shared" si="2"/>
        <v>0.36979166666666663</v>
      </c>
      <c r="H45" s="223">
        <f t="shared" si="3"/>
        <v>0.38611111111111107</v>
      </c>
      <c r="I45" s="223">
        <f t="shared" si="4"/>
        <v>0.40476190476190477</v>
      </c>
      <c r="J45" s="223">
        <f t="shared" si="5"/>
        <v>0.42628205128205127</v>
      </c>
      <c r="K45" s="223">
        <f t="shared" si="6"/>
        <v>0.4513888888888889</v>
      </c>
      <c r="L45" s="106"/>
      <c r="M45" s="119"/>
      <c r="N45" s="4"/>
      <c r="O45" s="4"/>
    </row>
    <row r="46" spans="1:15" ht="12" customHeight="1" hidden="1">
      <c r="A46" s="239"/>
      <c r="B46" s="217">
        <f t="shared" si="0"/>
        <v>94</v>
      </c>
      <c r="C46" s="217">
        <f t="shared" si="1"/>
        <v>94</v>
      </c>
      <c r="D46" s="243"/>
      <c r="E46" s="219"/>
      <c r="F46" s="220"/>
      <c r="G46" s="223">
        <f t="shared" si="2"/>
        <v>0.36979166666666663</v>
      </c>
      <c r="H46" s="223">
        <f t="shared" si="3"/>
        <v>0.38611111111111107</v>
      </c>
      <c r="I46" s="223">
        <f t="shared" si="4"/>
        <v>0.40476190476190477</v>
      </c>
      <c r="J46" s="223">
        <f t="shared" si="5"/>
        <v>0.42628205128205127</v>
      </c>
      <c r="K46" s="223">
        <f t="shared" si="6"/>
        <v>0.4513888888888889</v>
      </c>
      <c r="L46" s="106"/>
      <c r="M46" s="119"/>
      <c r="N46" s="4"/>
      <c r="O46" s="4"/>
    </row>
    <row r="47" spans="1:15" ht="12" customHeight="1" hidden="1">
      <c r="A47" s="239"/>
      <c r="B47" s="217">
        <f t="shared" si="0"/>
        <v>94</v>
      </c>
      <c r="C47" s="217">
        <f t="shared" si="1"/>
        <v>94</v>
      </c>
      <c r="D47" s="228"/>
      <c r="E47" s="219"/>
      <c r="F47" s="220"/>
      <c r="G47" s="223">
        <f t="shared" si="2"/>
        <v>0.36979166666666663</v>
      </c>
      <c r="H47" s="223">
        <f t="shared" si="3"/>
        <v>0.38611111111111107</v>
      </c>
      <c r="I47" s="223">
        <f t="shared" si="4"/>
        <v>0.40476190476190477</v>
      </c>
      <c r="J47" s="223">
        <f t="shared" si="5"/>
        <v>0.42628205128205127</v>
      </c>
      <c r="K47" s="223">
        <f t="shared" si="6"/>
        <v>0.4513888888888889</v>
      </c>
      <c r="L47" s="106"/>
      <c r="M47" s="119"/>
      <c r="N47" s="4"/>
      <c r="O47" s="4"/>
    </row>
    <row r="48" spans="1:15" ht="12" customHeight="1" hidden="1">
      <c r="A48" s="239"/>
      <c r="B48" s="217">
        <f t="shared" si="0"/>
        <v>94</v>
      </c>
      <c r="C48" s="217">
        <f t="shared" si="1"/>
        <v>94</v>
      </c>
      <c r="D48" s="243"/>
      <c r="E48" s="219"/>
      <c r="F48" s="220"/>
      <c r="G48" s="223">
        <f t="shared" si="2"/>
        <v>0.36979166666666663</v>
      </c>
      <c r="H48" s="223">
        <f t="shared" si="3"/>
        <v>0.38611111111111107</v>
      </c>
      <c r="I48" s="223">
        <f t="shared" si="4"/>
        <v>0.40476190476190477</v>
      </c>
      <c r="J48" s="223">
        <f t="shared" si="5"/>
        <v>0.42628205128205127</v>
      </c>
      <c r="K48" s="223">
        <f t="shared" si="6"/>
        <v>0.4513888888888889</v>
      </c>
      <c r="L48" s="106"/>
      <c r="M48" s="119"/>
      <c r="N48" s="4"/>
      <c r="O48" s="4"/>
    </row>
    <row r="49" spans="1:15" ht="12" customHeight="1">
      <c r="A49" s="239">
        <v>14</v>
      </c>
      <c r="B49" s="217">
        <f t="shared" si="0"/>
        <v>80</v>
      </c>
      <c r="C49" s="217">
        <f t="shared" si="1"/>
        <v>108</v>
      </c>
      <c r="D49" s="259" t="s">
        <v>739</v>
      </c>
      <c r="E49" s="219"/>
      <c r="F49" s="220"/>
      <c r="G49" s="223">
        <f t="shared" si="2"/>
        <v>0.40625</v>
      </c>
      <c r="H49" s="223">
        <f t="shared" si="3"/>
        <v>0.425</v>
      </c>
      <c r="I49" s="223">
        <f t="shared" si="4"/>
        <v>0.4464285714285714</v>
      </c>
      <c r="J49" s="223">
        <f t="shared" si="5"/>
        <v>0.47115384615384615</v>
      </c>
      <c r="K49" s="223">
        <f t="shared" si="6"/>
        <v>0.5</v>
      </c>
      <c r="L49" s="106"/>
      <c r="M49" s="119"/>
      <c r="N49" s="4"/>
      <c r="O49" s="4"/>
    </row>
    <row r="50" spans="1:13" s="148" customFormat="1" ht="12" customHeight="1">
      <c r="A50" s="263"/>
      <c r="B50" s="263"/>
      <c r="C50" s="263"/>
      <c r="D50" s="283" t="s">
        <v>21</v>
      </c>
      <c r="E50" s="265"/>
      <c r="F50" s="266"/>
      <c r="G50" s="267"/>
      <c r="H50" s="267"/>
      <c r="I50" s="267"/>
      <c r="J50" s="267"/>
      <c r="K50" s="267"/>
      <c r="L50" s="150"/>
      <c r="M50" s="150"/>
    </row>
    <row r="51" spans="1:13" ht="12" customHeight="1">
      <c r="A51" s="239">
        <v>0</v>
      </c>
      <c r="B51" s="217">
        <f>B49</f>
        <v>80</v>
      </c>
      <c r="C51" s="217">
        <f>C49</f>
        <v>108</v>
      </c>
      <c r="D51" s="259" t="s">
        <v>416</v>
      </c>
      <c r="E51" s="219" t="s">
        <v>403</v>
      </c>
      <c r="F51" s="220"/>
      <c r="G51" s="260">
        <f>$L$6</f>
        <v>0.46875</v>
      </c>
      <c r="H51" s="260">
        <f>$L$6</f>
        <v>0.46875</v>
      </c>
      <c r="I51" s="260">
        <f>$L$6</f>
        <v>0.46875</v>
      </c>
      <c r="J51" s="260">
        <f>$M$6</f>
        <v>0.46875</v>
      </c>
      <c r="K51" s="260">
        <f>$M$6</f>
        <v>0.46875</v>
      </c>
      <c r="L51" s="133">
        <f>L50+A51</f>
        <v>0</v>
      </c>
      <c r="M51" s="119"/>
    </row>
    <row r="52" spans="1:13" ht="12" customHeight="1">
      <c r="A52" s="239">
        <v>11</v>
      </c>
      <c r="B52" s="217">
        <f aca="true" t="shared" si="7" ref="B52:B79">B51-A52</f>
        <v>69</v>
      </c>
      <c r="C52" s="217">
        <f aca="true" t="shared" si="8" ref="C52:C79">C51+A52</f>
        <v>119</v>
      </c>
      <c r="D52" s="218" t="s">
        <v>417</v>
      </c>
      <c r="E52" s="219"/>
      <c r="F52" s="220">
        <v>1565</v>
      </c>
      <c r="G52" s="223">
        <f>SUM($G$51+$O$3*L52)</f>
        <v>0.4973958333333333</v>
      </c>
      <c r="H52" s="223">
        <f>SUM($H$51+$P$3*L52)</f>
        <v>0.49930555555555556</v>
      </c>
      <c r="I52" s="223">
        <f>SUM($I$51+$Q$3*L52)</f>
        <v>0.5014880952380952</v>
      </c>
      <c r="J52" s="223">
        <f>SUM($J$51+$R$3*L52)</f>
        <v>0.5040064102564102</v>
      </c>
      <c r="K52" s="223">
        <f>SUM($K$51+$S$3*L52)</f>
        <v>0.5069444444444444</v>
      </c>
      <c r="L52" s="133">
        <f>L51+A52</f>
        <v>11</v>
      </c>
      <c r="M52" s="119"/>
    </row>
    <row r="53" spans="1:13" ht="12" customHeight="1">
      <c r="A53" s="239">
        <v>5</v>
      </c>
      <c r="B53" s="217">
        <f t="shared" si="7"/>
        <v>64</v>
      </c>
      <c r="C53" s="217">
        <f t="shared" si="8"/>
        <v>124</v>
      </c>
      <c r="D53" s="218" t="s">
        <v>418</v>
      </c>
      <c r="E53" s="219"/>
      <c r="F53" s="220"/>
      <c r="G53" s="223">
        <f aca="true" t="shared" si="9" ref="G53:G80">SUM($G$51+$O$3*L53)</f>
        <v>0.5104166666666666</v>
      </c>
      <c r="H53" s="223">
        <f aca="true" t="shared" si="10" ref="H53:H80">SUM($H$51+$P$3*L53)</f>
        <v>0.5131944444444444</v>
      </c>
      <c r="I53" s="223">
        <f aca="true" t="shared" si="11" ref="I53:I80">SUM($I$51+$Q$3*L53)</f>
        <v>0.5163690476190477</v>
      </c>
      <c r="J53" s="223">
        <f aca="true" t="shared" si="12" ref="J53:J80">SUM($J$51+$R$3*L53)</f>
        <v>0.5200320512820513</v>
      </c>
      <c r="K53" s="223">
        <f aca="true" t="shared" si="13" ref="K53:K80">SUM($K$51+$S$3*L53)</f>
        <v>0.5243055555555556</v>
      </c>
      <c r="L53" s="133">
        <f aca="true" t="shared" si="14" ref="L53:L80">L52+A53</f>
        <v>16</v>
      </c>
      <c r="M53" s="119"/>
    </row>
    <row r="54" spans="1:13" ht="12" customHeight="1">
      <c r="A54" s="239">
        <v>18</v>
      </c>
      <c r="B54" s="217">
        <f t="shared" si="7"/>
        <v>46</v>
      </c>
      <c r="C54" s="217">
        <f t="shared" si="8"/>
        <v>142</v>
      </c>
      <c r="D54" s="243" t="s">
        <v>419</v>
      </c>
      <c r="E54" s="248"/>
      <c r="F54" s="220">
        <v>2646</v>
      </c>
      <c r="G54" s="223">
        <f t="shared" si="9"/>
        <v>0.5572916666666666</v>
      </c>
      <c r="H54" s="223">
        <f t="shared" si="10"/>
        <v>0.5631944444444444</v>
      </c>
      <c r="I54" s="223">
        <f t="shared" si="11"/>
        <v>0.5699404761904762</v>
      </c>
      <c r="J54" s="223">
        <f t="shared" si="12"/>
        <v>0.577724358974359</v>
      </c>
      <c r="K54" s="223">
        <f t="shared" si="13"/>
        <v>0.5868055555555556</v>
      </c>
      <c r="L54" s="133">
        <f t="shared" si="14"/>
        <v>34</v>
      </c>
      <c r="M54" s="119"/>
    </row>
    <row r="55" spans="1:13" ht="12" customHeight="1">
      <c r="A55" s="239">
        <v>0</v>
      </c>
      <c r="B55" s="217">
        <f t="shared" si="7"/>
        <v>46</v>
      </c>
      <c r="C55" s="217">
        <f t="shared" si="8"/>
        <v>142</v>
      </c>
      <c r="D55" s="271" t="s">
        <v>422</v>
      </c>
      <c r="E55" s="219"/>
      <c r="F55" s="271"/>
      <c r="G55" s="223">
        <f t="shared" si="9"/>
        <v>0.5572916666666666</v>
      </c>
      <c r="H55" s="223">
        <f t="shared" si="10"/>
        <v>0.5631944444444444</v>
      </c>
      <c r="I55" s="223">
        <f t="shared" si="11"/>
        <v>0.5699404761904762</v>
      </c>
      <c r="J55" s="223">
        <f t="shared" si="12"/>
        <v>0.577724358974359</v>
      </c>
      <c r="K55" s="223">
        <f t="shared" si="13"/>
        <v>0.5868055555555556</v>
      </c>
      <c r="L55" s="133">
        <f t="shared" si="14"/>
        <v>34</v>
      </c>
      <c r="M55" s="119"/>
    </row>
    <row r="56" spans="1:13" ht="12" customHeight="1">
      <c r="A56" s="239">
        <v>8</v>
      </c>
      <c r="B56" s="217">
        <f t="shared" si="7"/>
        <v>38</v>
      </c>
      <c r="C56" s="217">
        <f t="shared" si="8"/>
        <v>150</v>
      </c>
      <c r="D56" s="218" t="s">
        <v>420</v>
      </c>
      <c r="E56" s="219" t="s">
        <v>421</v>
      </c>
      <c r="F56" s="220">
        <v>2058</v>
      </c>
      <c r="G56" s="223">
        <f t="shared" si="9"/>
        <v>0.578125</v>
      </c>
      <c r="H56" s="223">
        <f t="shared" si="10"/>
        <v>0.5854166666666667</v>
      </c>
      <c r="I56" s="223">
        <f t="shared" si="11"/>
        <v>0.59375</v>
      </c>
      <c r="J56" s="223">
        <f t="shared" si="12"/>
        <v>0.6033653846153846</v>
      </c>
      <c r="K56" s="223">
        <f t="shared" si="13"/>
        <v>0.6145833333333333</v>
      </c>
      <c r="L56" s="133">
        <f t="shared" si="14"/>
        <v>42</v>
      </c>
      <c r="M56" s="119"/>
    </row>
    <row r="57" spans="1:13" ht="12" customHeight="1">
      <c r="A57" s="239">
        <v>20</v>
      </c>
      <c r="B57" s="217">
        <f t="shared" si="7"/>
        <v>18</v>
      </c>
      <c r="C57" s="217">
        <f t="shared" si="8"/>
        <v>170</v>
      </c>
      <c r="D57" s="228" t="s">
        <v>423</v>
      </c>
      <c r="E57" s="219" t="s">
        <v>421</v>
      </c>
      <c r="F57" s="220"/>
      <c r="G57" s="223">
        <f t="shared" si="9"/>
        <v>0.6302083333333333</v>
      </c>
      <c r="H57" s="223">
        <f t="shared" si="10"/>
        <v>0.6409722222222222</v>
      </c>
      <c r="I57" s="223">
        <f t="shared" si="11"/>
        <v>0.6532738095238095</v>
      </c>
      <c r="J57" s="223">
        <f t="shared" si="12"/>
        <v>0.6674679487179487</v>
      </c>
      <c r="K57" s="223">
        <f t="shared" si="13"/>
        <v>0.6840277777777778</v>
      </c>
      <c r="L57" s="133">
        <f t="shared" si="14"/>
        <v>62</v>
      </c>
      <c r="M57" s="119"/>
    </row>
    <row r="58" spans="1:13" ht="12" customHeight="1">
      <c r="A58" s="239"/>
      <c r="B58" s="217">
        <f aca="true" t="shared" si="15" ref="B58:B63">B57-A58</f>
        <v>18</v>
      </c>
      <c r="C58" s="217">
        <f aca="true" t="shared" si="16" ref="C58:C63">C57+A58</f>
        <v>170</v>
      </c>
      <c r="D58" s="218" t="s">
        <v>844</v>
      </c>
      <c r="E58" s="219"/>
      <c r="F58" s="220">
        <v>1265</v>
      </c>
      <c r="G58" s="223">
        <f aca="true" t="shared" si="17" ref="G58:G63">SUM($G$51+$O$3*L58)</f>
        <v>0.6302083333333333</v>
      </c>
      <c r="H58" s="223">
        <f aca="true" t="shared" si="18" ref="H58:H63">SUM($H$51+$P$3*L58)</f>
        <v>0.6409722222222222</v>
      </c>
      <c r="I58" s="223">
        <f aca="true" t="shared" si="19" ref="I58:I63">SUM($I$51+$Q$3*L58)</f>
        <v>0.6532738095238095</v>
      </c>
      <c r="J58" s="223">
        <f aca="true" t="shared" si="20" ref="J58:J63">SUM($J$51+$R$3*L58)</f>
        <v>0.6674679487179487</v>
      </c>
      <c r="K58" s="223">
        <f aca="true" t="shared" si="21" ref="K58:K63">SUM($K$51+$S$3*L58)</f>
        <v>0.6840277777777778</v>
      </c>
      <c r="L58" s="133">
        <f aca="true" t="shared" si="22" ref="L58:L63">L57+A58</f>
        <v>62</v>
      </c>
      <c r="M58" s="119"/>
    </row>
    <row r="59" spans="1:13" ht="12" customHeight="1">
      <c r="A59" s="239"/>
      <c r="B59" s="217">
        <f t="shared" si="15"/>
        <v>18</v>
      </c>
      <c r="C59" s="217">
        <f t="shared" si="16"/>
        <v>170</v>
      </c>
      <c r="D59" s="228" t="s">
        <v>848</v>
      </c>
      <c r="E59" s="219"/>
      <c r="F59" s="220"/>
      <c r="G59" s="223">
        <f t="shared" si="17"/>
        <v>0.6302083333333333</v>
      </c>
      <c r="H59" s="223">
        <f t="shared" si="18"/>
        <v>0.6409722222222222</v>
      </c>
      <c r="I59" s="223">
        <f t="shared" si="19"/>
        <v>0.6532738095238095</v>
      </c>
      <c r="J59" s="223">
        <f t="shared" si="20"/>
        <v>0.6674679487179487</v>
      </c>
      <c r="K59" s="223">
        <f t="shared" si="21"/>
        <v>0.6840277777777778</v>
      </c>
      <c r="L59" s="133">
        <f t="shared" si="22"/>
        <v>62</v>
      </c>
      <c r="M59" s="119"/>
    </row>
    <row r="60" spans="1:13" ht="12" customHeight="1">
      <c r="A60" s="239"/>
      <c r="B60" s="217">
        <f t="shared" si="15"/>
        <v>18</v>
      </c>
      <c r="C60" s="217">
        <f t="shared" si="16"/>
        <v>170</v>
      </c>
      <c r="D60" s="228" t="s">
        <v>845</v>
      </c>
      <c r="E60" s="219"/>
      <c r="F60" s="220"/>
      <c r="G60" s="223">
        <f t="shared" si="17"/>
        <v>0.6302083333333333</v>
      </c>
      <c r="H60" s="223">
        <f t="shared" si="18"/>
        <v>0.6409722222222222</v>
      </c>
      <c r="I60" s="223">
        <f t="shared" si="19"/>
        <v>0.6532738095238095</v>
      </c>
      <c r="J60" s="223">
        <f t="shared" si="20"/>
        <v>0.6674679487179487</v>
      </c>
      <c r="K60" s="223">
        <f t="shared" si="21"/>
        <v>0.6840277777777778</v>
      </c>
      <c r="L60" s="133">
        <f t="shared" si="22"/>
        <v>62</v>
      </c>
      <c r="M60" s="119"/>
    </row>
    <row r="61" spans="1:13" ht="12" customHeight="1">
      <c r="A61" s="239"/>
      <c r="B61" s="217">
        <f t="shared" si="15"/>
        <v>18</v>
      </c>
      <c r="C61" s="217">
        <f t="shared" si="16"/>
        <v>170</v>
      </c>
      <c r="D61" s="228" t="s">
        <v>846</v>
      </c>
      <c r="E61" s="219"/>
      <c r="F61" s="220"/>
      <c r="G61" s="223">
        <f t="shared" si="17"/>
        <v>0.6302083333333333</v>
      </c>
      <c r="H61" s="223">
        <f t="shared" si="18"/>
        <v>0.6409722222222222</v>
      </c>
      <c r="I61" s="223">
        <f t="shared" si="19"/>
        <v>0.6532738095238095</v>
      </c>
      <c r="J61" s="223">
        <f t="shared" si="20"/>
        <v>0.6674679487179487</v>
      </c>
      <c r="K61" s="223">
        <f t="shared" si="21"/>
        <v>0.6840277777777778</v>
      </c>
      <c r="L61" s="133">
        <f t="shared" si="22"/>
        <v>62</v>
      </c>
      <c r="M61" s="119"/>
    </row>
    <row r="62" spans="1:13" ht="12" customHeight="1">
      <c r="A62" s="239"/>
      <c r="B62" s="217">
        <f t="shared" si="15"/>
        <v>18</v>
      </c>
      <c r="C62" s="217">
        <f t="shared" si="16"/>
        <v>170</v>
      </c>
      <c r="D62" s="228" t="s">
        <v>847</v>
      </c>
      <c r="E62" s="219"/>
      <c r="F62" s="220"/>
      <c r="G62" s="223">
        <f t="shared" si="17"/>
        <v>0.6302083333333333</v>
      </c>
      <c r="H62" s="223">
        <f t="shared" si="18"/>
        <v>0.6409722222222222</v>
      </c>
      <c r="I62" s="223">
        <f t="shared" si="19"/>
        <v>0.6532738095238095</v>
      </c>
      <c r="J62" s="223">
        <f t="shared" si="20"/>
        <v>0.6674679487179487</v>
      </c>
      <c r="K62" s="223">
        <f t="shared" si="21"/>
        <v>0.6840277777777778</v>
      </c>
      <c r="L62" s="133">
        <f t="shared" si="22"/>
        <v>62</v>
      </c>
      <c r="M62" s="119"/>
    </row>
    <row r="63" spans="1:13" ht="12" customHeight="1">
      <c r="A63" s="239">
        <v>8</v>
      </c>
      <c r="B63" s="217">
        <f t="shared" si="15"/>
        <v>10</v>
      </c>
      <c r="C63" s="217">
        <f t="shared" si="16"/>
        <v>178</v>
      </c>
      <c r="D63" s="218" t="s">
        <v>424</v>
      </c>
      <c r="E63" s="219" t="s">
        <v>90</v>
      </c>
      <c r="F63" s="220"/>
      <c r="G63" s="223">
        <f t="shared" si="17"/>
        <v>0.6510416666666666</v>
      </c>
      <c r="H63" s="223">
        <f t="shared" si="18"/>
        <v>0.6631944444444444</v>
      </c>
      <c r="I63" s="223">
        <f t="shared" si="19"/>
        <v>0.6770833333333333</v>
      </c>
      <c r="J63" s="223">
        <f t="shared" si="20"/>
        <v>0.6931089743589743</v>
      </c>
      <c r="K63" s="223">
        <f t="shared" si="21"/>
        <v>0.7118055555555556</v>
      </c>
      <c r="L63" s="133">
        <f t="shared" si="22"/>
        <v>70</v>
      </c>
      <c r="M63" s="119"/>
    </row>
    <row r="64" spans="1:13" ht="12" customHeight="1">
      <c r="A64" s="239">
        <v>3</v>
      </c>
      <c r="B64" s="217">
        <f t="shared" si="7"/>
        <v>7</v>
      </c>
      <c r="C64" s="217">
        <f t="shared" si="8"/>
        <v>181</v>
      </c>
      <c r="D64" s="218" t="s">
        <v>425</v>
      </c>
      <c r="E64" s="219" t="s">
        <v>90</v>
      </c>
      <c r="F64" s="220">
        <v>1240</v>
      </c>
      <c r="G64" s="223">
        <f t="shared" si="9"/>
        <v>0.6588541666666666</v>
      </c>
      <c r="H64" s="223">
        <f t="shared" si="10"/>
        <v>0.6715277777777777</v>
      </c>
      <c r="I64" s="223">
        <f t="shared" si="11"/>
        <v>0.6860119047619048</v>
      </c>
      <c r="J64" s="223">
        <f t="shared" si="12"/>
        <v>0.702724358974359</v>
      </c>
      <c r="K64" s="223">
        <f t="shared" si="13"/>
        <v>0.7222222222222222</v>
      </c>
      <c r="L64" s="133">
        <f t="shared" si="14"/>
        <v>73</v>
      </c>
      <c r="M64" s="119"/>
    </row>
    <row r="65" spans="1:13" ht="12" customHeight="1">
      <c r="A65" s="239">
        <v>0</v>
      </c>
      <c r="B65" s="217">
        <f t="shared" si="7"/>
        <v>7</v>
      </c>
      <c r="C65" s="217">
        <f t="shared" si="8"/>
        <v>181</v>
      </c>
      <c r="D65" s="259" t="s">
        <v>905</v>
      </c>
      <c r="E65" s="219"/>
      <c r="F65" s="220"/>
      <c r="G65" s="223">
        <f>SUM($G$51+$O$3*L65)</f>
        <v>0.6588541666666666</v>
      </c>
      <c r="H65" s="223">
        <f>SUM($H$51+$P$3*L65)</f>
        <v>0.6715277777777777</v>
      </c>
      <c r="I65" s="223">
        <f>SUM($I$51+$Q$3*L65)</f>
        <v>0.6860119047619048</v>
      </c>
      <c r="J65" s="223">
        <f>SUM($J$51+$R$3*L65)</f>
        <v>0.702724358974359</v>
      </c>
      <c r="K65" s="223">
        <f>SUM($K$51+$S$3*L65)</f>
        <v>0.7222222222222222</v>
      </c>
      <c r="L65" s="133">
        <f>L64+A65</f>
        <v>73</v>
      </c>
      <c r="M65" s="119"/>
    </row>
    <row r="66" spans="1:13" ht="12.75" customHeight="1">
      <c r="A66" s="239">
        <v>0</v>
      </c>
      <c r="B66" s="217">
        <f t="shared" si="7"/>
        <v>7</v>
      </c>
      <c r="C66" s="217">
        <f t="shared" si="8"/>
        <v>181</v>
      </c>
      <c r="D66" s="228" t="s">
        <v>906</v>
      </c>
      <c r="E66" s="219"/>
      <c r="F66" s="220"/>
      <c r="G66" s="223">
        <f t="shared" si="9"/>
        <v>0.6588541666666666</v>
      </c>
      <c r="H66" s="223">
        <f t="shared" si="10"/>
        <v>0.6715277777777777</v>
      </c>
      <c r="I66" s="223">
        <f t="shared" si="11"/>
        <v>0.6860119047619048</v>
      </c>
      <c r="J66" s="223">
        <f t="shared" si="12"/>
        <v>0.702724358974359</v>
      </c>
      <c r="K66" s="223">
        <f t="shared" si="13"/>
        <v>0.7222222222222222</v>
      </c>
      <c r="L66" s="133">
        <f t="shared" si="14"/>
        <v>73</v>
      </c>
      <c r="M66" s="119"/>
    </row>
    <row r="67" spans="1:13" ht="12.75" customHeight="1">
      <c r="A67" s="239">
        <v>2</v>
      </c>
      <c r="B67" s="217">
        <f t="shared" si="7"/>
        <v>5</v>
      </c>
      <c r="C67" s="217">
        <f t="shared" si="8"/>
        <v>183</v>
      </c>
      <c r="D67" s="243" t="s">
        <v>907</v>
      </c>
      <c r="E67" s="219"/>
      <c r="F67" s="220"/>
      <c r="G67" s="223">
        <f t="shared" si="9"/>
        <v>0.6640625</v>
      </c>
      <c r="H67" s="223">
        <f t="shared" si="10"/>
        <v>0.6770833333333333</v>
      </c>
      <c r="I67" s="223">
        <f t="shared" si="11"/>
        <v>0.6919642857142857</v>
      </c>
      <c r="J67" s="223">
        <f t="shared" si="12"/>
        <v>0.7091346153846154</v>
      </c>
      <c r="K67" s="223">
        <f t="shared" si="13"/>
        <v>0.7291666666666666</v>
      </c>
      <c r="L67" s="133">
        <f t="shared" si="14"/>
        <v>75</v>
      </c>
      <c r="M67" s="119"/>
    </row>
    <row r="68" spans="1:13" ht="12.75" customHeight="1" hidden="1">
      <c r="A68" s="239"/>
      <c r="B68" s="217">
        <f t="shared" si="7"/>
        <v>5</v>
      </c>
      <c r="C68" s="217">
        <f t="shared" si="8"/>
        <v>183</v>
      </c>
      <c r="D68" s="243"/>
      <c r="E68" s="219"/>
      <c r="F68" s="220"/>
      <c r="G68" s="223">
        <f t="shared" si="9"/>
        <v>0.6640625</v>
      </c>
      <c r="H68" s="223">
        <f t="shared" si="10"/>
        <v>0.6770833333333333</v>
      </c>
      <c r="I68" s="223">
        <f t="shared" si="11"/>
        <v>0.6919642857142857</v>
      </c>
      <c r="J68" s="223">
        <f t="shared" si="12"/>
        <v>0.7091346153846154</v>
      </c>
      <c r="K68" s="223">
        <f t="shared" si="13"/>
        <v>0.7291666666666666</v>
      </c>
      <c r="L68" s="133">
        <f t="shared" si="14"/>
        <v>75</v>
      </c>
      <c r="M68" s="119"/>
    </row>
    <row r="69" spans="1:13" ht="12.75" customHeight="1" hidden="1">
      <c r="A69" s="239"/>
      <c r="B69" s="217">
        <f t="shared" si="7"/>
        <v>5</v>
      </c>
      <c r="C69" s="217">
        <f t="shared" si="8"/>
        <v>183</v>
      </c>
      <c r="D69" s="243"/>
      <c r="E69" s="219"/>
      <c r="F69" s="220"/>
      <c r="G69" s="223">
        <f t="shared" si="9"/>
        <v>0.6640625</v>
      </c>
      <c r="H69" s="223">
        <f t="shared" si="10"/>
        <v>0.6770833333333333</v>
      </c>
      <c r="I69" s="223">
        <f t="shared" si="11"/>
        <v>0.6919642857142857</v>
      </c>
      <c r="J69" s="223">
        <f t="shared" si="12"/>
        <v>0.7091346153846154</v>
      </c>
      <c r="K69" s="223">
        <f t="shared" si="13"/>
        <v>0.7291666666666666</v>
      </c>
      <c r="L69" s="133">
        <f t="shared" si="14"/>
        <v>75</v>
      </c>
      <c r="M69" s="119"/>
    </row>
    <row r="70" spans="1:13" ht="12.75" customHeight="1" hidden="1">
      <c r="A70" s="239"/>
      <c r="B70" s="217">
        <f>B69-A70</f>
        <v>5</v>
      </c>
      <c r="C70" s="217">
        <f>C69+A70</f>
        <v>183</v>
      </c>
      <c r="D70" s="243"/>
      <c r="E70" s="219"/>
      <c r="F70" s="220"/>
      <c r="G70" s="223">
        <f>SUM($G$51+$O$3*L70)</f>
        <v>0.6640625</v>
      </c>
      <c r="H70" s="223">
        <f>SUM($H$51+$P$3*L70)</f>
        <v>0.6770833333333333</v>
      </c>
      <c r="I70" s="223">
        <f>SUM($I$51+$Q$3*L70)</f>
        <v>0.6919642857142857</v>
      </c>
      <c r="J70" s="223">
        <f>SUM($J$51+$R$3*L70)</f>
        <v>0.7091346153846154</v>
      </c>
      <c r="K70" s="223">
        <f>SUM($K$51+$S$3*L70)</f>
        <v>0.7291666666666666</v>
      </c>
      <c r="L70" s="133">
        <f>L69+A70</f>
        <v>75</v>
      </c>
      <c r="M70" s="119"/>
    </row>
    <row r="71" spans="1:13" ht="12.75" customHeight="1" hidden="1">
      <c r="A71" s="239"/>
      <c r="B71" s="217">
        <f t="shared" si="7"/>
        <v>5</v>
      </c>
      <c r="C71" s="217">
        <f t="shared" si="8"/>
        <v>183</v>
      </c>
      <c r="D71" s="243"/>
      <c r="E71" s="219"/>
      <c r="F71" s="220"/>
      <c r="G71" s="223">
        <f t="shared" si="9"/>
        <v>0.6640625</v>
      </c>
      <c r="H71" s="223">
        <f t="shared" si="10"/>
        <v>0.6770833333333333</v>
      </c>
      <c r="I71" s="223">
        <f t="shared" si="11"/>
        <v>0.6919642857142857</v>
      </c>
      <c r="J71" s="223">
        <f t="shared" si="12"/>
        <v>0.7091346153846154</v>
      </c>
      <c r="K71" s="223">
        <f t="shared" si="13"/>
        <v>0.7291666666666666</v>
      </c>
      <c r="L71" s="133">
        <f t="shared" si="14"/>
        <v>75</v>
      </c>
      <c r="M71" s="119"/>
    </row>
    <row r="72" spans="1:13" ht="12.75" customHeight="1" hidden="1">
      <c r="A72" s="239"/>
      <c r="B72" s="217">
        <f t="shared" si="7"/>
        <v>5</v>
      </c>
      <c r="C72" s="217">
        <f t="shared" si="8"/>
        <v>183</v>
      </c>
      <c r="D72" s="243"/>
      <c r="E72" s="219"/>
      <c r="F72" s="220"/>
      <c r="G72" s="223">
        <f t="shared" si="9"/>
        <v>0.6640625</v>
      </c>
      <c r="H72" s="223">
        <f t="shared" si="10"/>
        <v>0.6770833333333333</v>
      </c>
      <c r="I72" s="223">
        <f t="shared" si="11"/>
        <v>0.6919642857142857</v>
      </c>
      <c r="J72" s="223">
        <f t="shared" si="12"/>
        <v>0.7091346153846154</v>
      </c>
      <c r="K72" s="223">
        <f t="shared" si="13"/>
        <v>0.7291666666666666</v>
      </c>
      <c r="L72" s="133">
        <f t="shared" si="14"/>
        <v>75</v>
      </c>
      <c r="M72" s="100"/>
    </row>
    <row r="73" spans="1:13" ht="12.75" customHeight="1" hidden="1">
      <c r="A73" s="239"/>
      <c r="B73" s="217">
        <f t="shared" si="7"/>
        <v>5</v>
      </c>
      <c r="C73" s="217">
        <f t="shared" si="8"/>
        <v>183</v>
      </c>
      <c r="D73" s="243"/>
      <c r="E73" s="219"/>
      <c r="F73" s="220"/>
      <c r="G73" s="223">
        <f t="shared" si="9"/>
        <v>0.6640625</v>
      </c>
      <c r="H73" s="223">
        <f t="shared" si="10"/>
        <v>0.6770833333333333</v>
      </c>
      <c r="I73" s="223">
        <f t="shared" si="11"/>
        <v>0.6919642857142857</v>
      </c>
      <c r="J73" s="223">
        <f t="shared" si="12"/>
        <v>0.7091346153846154</v>
      </c>
      <c r="K73" s="223">
        <f t="shared" si="13"/>
        <v>0.7291666666666666</v>
      </c>
      <c r="L73" s="133">
        <f t="shared" si="14"/>
        <v>75</v>
      </c>
      <c r="M73" s="100"/>
    </row>
    <row r="74" spans="1:13" ht="12.75" customHeight="1" hidden="1">
      <c r="A74" s="239"/>
      <c r="B74" s="217">
        <f t="shared" si="7"/>
        <v>5</v>
      </c>
      <c r="C74" s="217">
        <f t="shared" si="8"/>
        <v>183</v>
      </c>
      <c r="D74" s="243"/>
      <c r="E74" s="219"/>
      <c r="F74" s="220"/>
      <c r="G74" s="223">
        <f t="shared" si="9"/>
        <v>0.6640625</v>
      </c>
      <c r="H74" s="223">
        <f t="shared" si="10"/>
        <v>0.6770833333333333</v>
      </c>
      <c r="I74" s="223">
        <f t="shared" si="11"/>
        <v>0.6919642857142857</v>
      </c>
      <c r="J74" s="223">
        <f t="shared" si="12"/>
        <v>0.7091346153846154</v>
      </c>
      <c r="K74" s="223">
        <f t="shared" si="13"/>
        <v>0.7291666666666666</v>
      </c>
      <c r="L74" s="133">
        <f t="shared" si="14"/>
        <v>75</v>
      </c>
      <c r="M74" s="100"/>
    </row>
    <row r="75" spans="1:13" ht="12.75" customHeight="1" hidden="1">
      <c r="A75" s="239"/>
      <c r="B75" s="217">
        <f t="shared" si="7"/>
        <v>5</v>
      </c>
      <c r="C75" s="217">
        <f t="shared" si="8"/>
        <v>183</v>
      </c>
      <c r="D75" s="243"/>
      <c r="E75" s="219"/>
      <c r="F75" s="220"/>
      <c r="G75" s="223">
        <f t="shared" si="9"/>
        <v>0.6640625</v>
      </c>
      <c r="H75" s="223">
        <f t="shared" si="10"/>
        <v>0.6770833333333333</v>
      </c>
      <c r="I75" s="223">
        <f t="shared" si="11"/>
        <v>0.6919642857142857</v>
      </c>
      <c r="J75" s="223">
        <f t="shared" si="12"/>
        <v>0.7091346153846154</v>
      </c>
      <c r="K75" s="223">
        <f t="shared" si="13"/>
        <v>0.7291666666666666</v>
      </c>
      <c r="L75" s="133">
        <f t="shared" si="14"/>
        <v>75</v>
      </c>
      <c r="M75" s="100"/>
    </row>
    <row r="76" spans="1:13" ht="12.75" customHeight="1" hidden="1">
      <c r="A76" s="239"/>
      <c r="B76" s="217">
        <f t="shared" si="7"/>
        <v>5</v>
      </c>
      <c r="C76" s="217">
        <f t="shared" si="8"/>
        <v>183</v>
      </c>
      <c r="D76" s="243"/>
      <c r="E76" s="219"/>
      <c r="F76" s="220"/>
      <c r="G76" s="223">
        <f t="shared" si="9"/>
        <v>0.6640625</v>
      </c>
      <c r="H76" s="223">
        <f t="shared" si="10"/>
        <v>0.6770833333333333</v>
      </c>
      <c r="I76" s="223">
        <f t="shared" si="11"/>
        <v>0.6919642857142857</v>
      </c>
      <c r="J76" s="223">
        <f t="shared" si="12"/>
        <v>0.7091346153846154</v>
      </c>
      <c r="K76" s="223">
        <f t="shared" si="13"/>
        <v>0.7291666666666666</v>
      </c>
      <c r="L76" s="133">
        <f t="shared" si="14"/>
        <v>75</v>
      </c>
      <c r="M76" s="100"/>
    </row>
    <row r="77" spans="1:13" ht="12.75" customHeight="1" hidden="1">
      <c r="A77" s="239"/>
      <c r="B77" s="217">
        <f t="shared" si="7"/>
        <v>5</v>
      </c>
      <c r="C77" s="217">
        <f t="shared" si="8"/>
        <v>183</v>
      </c>
      <c r="D77" s="243"/>
      <c r="E77" s="219"/>
      <c r="F77" s="220"/>
      <c r="G77" s="223">
        <f t="shared" si="9"/>
        <v>0.6640625</v>
      </c>
      <c r="H77" s="223">
        <f t="shared" si="10"/>
        <v>0.6770833333333333</v>
      </c>
      <c r="I77" s="223">
        <f t="shared" si="11"/>
        <v>0.6919642857142857</v>
      </c>
      <c r="J77" s="223">
        <f t="shared" si="12"/>
        <v>0.7091346153846154</v>
      </c>
      <c r="K77" s="223">
        <f t="shared" si="13"/>
        <v>0.7291666666666666</v>
      </c>
      <c r="L77" s="133">
        <f t="shared" si="14"/>
        <v>75</v>
      </c>
      <c r="M77" s="100"/>
    </row>
    <row r="78" spans="1:13" ht="12.75" customHeight="1" hidden="1">
      <c r="A78" s="239"/>
      <c r="B78" s="217">
        <f t="shared" si="7"/>
        <v>5</v>
      </c>
      <c r="C78" s="217">
        <f t="shared" si="8"/>
        <v>183</v>
      </c>
      <c r="D78" s="243"/>
      <c r="E78" s="219"/>
      <c r="F78" s="220"/>
      <c r="G78" s="223">
        <f t="shared" si="9"/>
        <v>0.6640625</v>
      </c>
      <c r="H78" s="223">
        <f t="shared" si="10"/>
        <v>0.6770833333333333</v>
      </c>
      <c r="I78" s="223">
        <f t="shared" si="11"/>
        <v>0.6919642857142857</v>
      </c>
      <c r="J78" s="223">
        <f t="shared" si="12"/>
        <v>0.7091346153846154</v>
      </c>
      <c r="K78" s="223">
        <f t="shared" si="13"/>
        <v>0.7291666666666666</v>
      </c>
      <c r="L78" s="133">
        <f t="shared" si="14"/>
        <v>75</v>
      </c>
      <c r="M78" s="100"/>
    </row>
    <row r="79" spans="1:13" ht="12.75" customHeight="1" hidden="1">
      <c r="A79" s="239"/>
      <c r="B79" s="217">
        <f t="shared" si="7"/>
        <v>5</v>
      </c>
      <c r="C79" s="217">
        <f t="shared" si="8"/>
        <v>183</v>
      </c>
      <c r="D79" s="243"/>
      <c r="E79" s="219"/>
      <c r="F79" s="220"/>
      <c r="G79" s="223">
        <f t="shared" si="9"/>
        <v>0.6640625</v>
      </c>
      <c r="H79" s="223">
        <f t="shared" si="10"/>
        <v>0.6770833333333333</v>
      </c>
      <c r="I79" s="223">
        <f t="shared" si="11"/>
        <v>0.6919642857142857</v>
      </c>
      <c r="J79" s="223">
        <f t="shared" si="12"/>
        <v>0.7091346153846154</v>
      </c>
      <c r="K79" s="223">
        <f t="shared" si="13"/>
        <v>0.7291666666666666</v>
      </c>
      <c r="L79" s="133">
        <f t="shared" si="14"/>
        <v>75</v>
      </c>
      <c r="M79" s="100"/>
    </row>
    <row r="80" spans="1:13" ht="12.75" customHeight="1">
      <c r="A80" s="239">
        <v>5</v>
      </c>
      <c r="B80" s="217">
        <f>B79-A80</f>
        <v>0</v>
      </c>
      <c r="C80" s="217">
        <f>C79+A80</f>
        <v>188</v>
      </c>
      <c r="D80" s="259" t="s">
        <v>740</v>
      </c>
      <c r="E80" s="219"/>
      <c r="F80" s="220"/>
      <c r="G80" s="223">
        <f t="shared" si="9"/>
        <v>0.6770833333333333</v>
      </c>
      <c r="H80" s="223">
        <f t="shared" si="10"/>
        <v>0.6909722222222222</v>
      </c>
      <c r="I80" s="223">
        <f t="shared" si="11"/>
        <v>0.7068452380952381</v>
      </c>
      <c r="J80" s="223">
        <f t="shared" si="12"/>
        <v>0.7251602564102564</v>
      </c>
      <c r="K80" s="223">
        <f t="shared" si="13"/>
        <v>0.7465277777777778</v>
      </c>
      <c r="L80" s="133">
        <f t="shared" si="14"/>
        <v>80</v>
      </c>
      <c r="M80" s="100"/>
    </row>
    <row r="81" spans="1:13" ht="12.75" customHeight="1">
      <c r="A81" s="122"/>
      <c r="B81" s="123"/>
      <c r="C81" s="123"/>
      <c r="D81" s="100"/>
      <c r="E81" s="95"/>
      <c r="F81" s="123"/>
      <c r="G81" s="123"/>
      <c r="H81" s="123"/>
      <c r="I81" s="123"/>
      <c r="J81" s="123"/>
      <c r="K81" s="134"/>
      <c r="L81" s="100"/>
      <c r="M81" s="100"/>
    </row>
    <row r="82" spans="1:13" ht="12.75" customHeight="1">
      <c r="A82" s="122"/>
      <c r="B82" s="123"/>
      <c r="C82" s="123"/>
      <c r="D82" s="100"/>
      <c r="E82" s="123"/>
      <c r="F82" s="123"/>
      <c r="G82" s="123"/>
      <c r="H82" s="123"/>
      <c r="I82" s="123"/>
      <c r="J82" s="123"/>
      <c r="K82" s="134"/>
      <c r="L82" s="100"/>
      <c r="M82" s="100"/>
    </row>
    <row r="83" spans="1:13" ht="12.75" customHeight="1">
      <c r="A83" s="122"/>
      <c r="B83" s="123"/>
      <c r="C83" s="123"/>
      <c r="D83" s="100"/>
      <c r="E83" s="123"/>
      <c r="F83" s="123"/>
      <c r="G83" s="123"/>
      <c r="H83" s="123"/>
      <c r="I83" s="123"/>
      <c r="J83" s="123"/>
      <c r="K83" s="134"/>
      <c r="L83" s="100"/>
      <c r="M83" s="100"/>
    </row>
    <row r="84" spans="1:13" ht="12.75" customHeight="1">
      <c r="A84" s="122"/>
      <c r="B84" s="123"/>
      <c r="C84" s="123"/>
      <c r="D84" s="100"/>
      <c r="E84" s="123"/>
      <c r="F84" s="123"/>
      <c r="G84" s="123"/>
      <c r="H84" s="123"/>
      <c r="I84" s="123"/>
      <c r="J84" s="123"/>
      <c r="K84" s="134"/>
      <c r="L84" s="100"/>
      <c r="M84" s="100"/>
    </row>
    <row r="85" spans="1:13" ht="12.75" customHeight="1">
      <c r="A85" s="122"/>
      <c r="B85" s="123"/>
      <c r="C85" s="123"/>
      <c r="D85" s="100"/>
      <c r="E85" s="123"/>
      <c r="F85" s="123"/>
      <c r="G85" s="123"/>
      <c r="H85" s="123"/>
      <c r="I85" s="123"/>
      <c r="J85" s="123"/>
      <c r="K85" s="134"/>
      <c r="L85" s="100"/>
      <c r="M85" s="100"/>
    </row>
    <row r="86" spans="1:13" ht="12.75" customHeight="1">
      <c r="A86" s="122"/>
      <c r="B86" s="123"/>
      <c r="C86" s="123"/>
      <c r="D86" s="100"/>
      <c r="E86" s="123"/>
      <c r="F86" s="123"/>
      <c r="G86" s="123"/>
      <c r="H86" s="123"/>
      <c r="I86" s="123"/>
      <c r="J86" s="123"/>
      <c r="K86" s="134"/>
      <c r="L86" s="100"/>
      <c r="M86" s="100"/>
    </row>
  </sheetData>
  <sheetProtection/>
  <mergeCells count="6">
    <mergeCell ref="G6:K6"/>
    <mergeCell ref="A1:K1"/>
    <mergeCell ref="L1:M1"/>
    <mergeCell ref="A2:K2"/>
    <mergeCell ref="A3:K3"/>
    <mergeCell ref="A4:K4"/>
  </mergeCells>
  <printOptions horizontalCentered="1"/>
  <pageMargins left="0.3937007874015748" right="0.3937007874015748" top="0.3937007874015748" bottom="0.3937007874015748" header="0.5118110236220472" footer="0.3937007874015748"/>
  <pageSetup orientation="portrait" paperSize="9" scale="75" r:id="rId2"/>
  <headerFooter alignWithMargins="0">
    <oddFooter>&amp;L&amp;F   &amp;D  &amp;T&amp;R&amp;8Les communes en lettres majuscules sont des 
chefs-lieux de cantons, sous-préfectures ou préfectures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4">
      <selection activeCell="I89" sqref="I89"/>
    </sheetView>
  </sheetViews>
  <sheetFormatPr defaultColWidth="8.57421875" defaultRowHeight="12.75"/>
  <cols>
    <col min="1" max="1" width="6.7109375" style="122" customWidth="1"/>
    <col min="2" max="3" width="8.7109375" style="123" customWidth="1"/>
    <col min="4" max="4" width="31.7109375" style="100" customWidth="1"/>
    <col min="5" max="10" width="7.7109375" style="123" customWidth="1"/>
    <col min="11" max="11" width="7.7109375" style="134" customWidth="1"/>
    <col min="12" max="14" width="8.57421875" style="100" customWidth="1"/>
    <col min="15" max="19" width="9.421875" style="100" customWidth="1"/>
    <col min="20" max="16384" width="8.57421875" style="100" customWidth="1"/>
  </cols>
  <sheetData>
    <row r="1" spans="1:19" ht="12.75" customHeigh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9" t="s">
        <v>1</v>
      </c>
      <c r="M1" s="309"/>
      <c r="N1" s="97">
        <v>0.041666666666666664</v>
      </c>
      <c r="O1" s="98">
        <v>16</v>
      </c>
      <c r="P1" s="98">
        <v>15</v>
      </c>
      <c r="Q1" s="98">
        <v>14</v>
      </c>
      <c r="R1" s="98">
        <v>13</v>
      </c>
      <c r="S1" s="99">
        <v>12</v>
      </c>
    </row>
    <row r="2" spans="1:19" ht="12.75" customHeight="1">
      <c r="A2" s="309" t="s">
        <v>122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89"/>
      <c r="M2" s="95"/>
      <c r="N2" s="89"/>
      <c r="O2" s="89"/>
      <c r="P2" s="94"/>
      <c r="Q2" s="94"/>
      <c r="R2" s="94"/>
      <c r="S2" s="101"/>
    </row>
    <row r="3" spans="1:19" ht="12.75" customHeight="1">
      <c r="A3" s="309" t="s">
        <v>426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102" t="s">
        <v>2</v>
      </c>
      <c r="M3" s="95">
        <v>1</v>
      </c>
      <c r="N3" s="89" t="s">
        <v>3</v>
      </c>
      <c r="O3" s="103">
        <f>($N$1/O1)</f>
        <v>0.0026041666666666665</v>
      </c>
      <c r="P3" s="103">
        <f>($N$1/P1)</f>
        <v>0.0027777777777777775</v>
      </c>
      <c r="Q3" s="103">
        <f>($N$1/Q1)</f>
        <v>0.002976190476190476</v>
      </c>
      <c r="R3" s="103">
        <f>($N$1/R1)</f>
        <v>0.003205128205128205</v>
      </c>
      <c r="S3" s="104">
        <f>($N$1/S1)</f>
        <v>0.003472222222222222</v>
      </c>
    </row>
    <row r="4" spans="1:12" ht="12.7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89"/>
    </row>
    <row r="5" spans="1:14" ht="12.75" customHeight="1" thickBot="1">
      <c r="A5" s="105"/>
      <c r="B5" s="95"/>
      <c r="C5" s="167" t="s">
        <v>427</v>
      </c>
      <c r="D5" s="310" t="s">
        <v>428</v>
      </c>
      <c r="E5" s="310"/>
      <c r="F5" s="310"/>
      <c r="G5" s="310"/>
      <c r="H5" s="105">
        <v>184</v>
      </c>
      <c r="I5" s="95" t="s">
        <v>5</v>
      </c>
      <c r="J5" s="95"/>
      <c r="K5" s="140"/>
      <c r="L5" s="106">
        <v>0.125</v>
      </c>
      <c r="M5" s="106">
        <v>0.125</v>
      </c>
      <c r="N5" s="100" t="s">
        <v>6</v>
      </c>
    </row>
    <row r="6" spans="1:14" ht="12.75" customHeight="1" thickBot="1">
      <c r="A6" s="107"/>
      <c r="B6" s="108" t="s">
        <v>5</v>
      </c>
      <c r="C6" s="130"/>
      <c r="D6" s="109" t="s">
        <v>7</v>
      </c>
      <c r="E6" s="110" t="s">
        <v>8</v>
      </c>
      <c r="F6" s="110" t="s">
        <v>9</v>
      </c>
      <c r="G6" s="308" t="s">
        <v>10</v>
      </c>
      <c r="H6" s="308"/>
      <c r="I6" s="308"/>
      <c r="J6" s="308"/>
      <c r="K6" s="308"/>
      <c r="L6" s="106">
        <v>0.4895833333333333</v>
      </c>
      <c r="M6" s="106">
        <v>0.4895833333333333</v>
      </c>
      <c r="N6" s="112" t="s">
        <v>11</v>
      </c>
    </row>
    <row r="7" spans="1:13" ht="12.75" customHeight="1" thickBot="1">
      <c r="A7" s="113" t="s">
        <v>12</v>
      </c>
      <c r="B7" s="114" t="s">
        <v>13</v>
      </c>
      <c r="C7" s="114" t="s">
        <v>14</v>
      </c>
      <c r="D7" s="115"/>
      <c r="E7" s="117" t="s">
        <v>15</v>
      </c>
      <c r="F7" s="116"/>
      <c r="G7" s="116" t="s">
        <v>16</v>
      </c>
      <c r="H7" s="116" t="s">
        <v>17</v>
      </c>
      <c r="I7" s="116" t="s">
        <v>18</v>
      </c>
      <c r="J7" s="116" t="s">
        <v>19</v>
      </c>
      <c r="K7" s="116" t="s">
        <v>20</v>
      </c>
      <c r="L7" s="95"/>
      <c r="M7" s="119"/>
    </row>
    <row r="8" spans="1:11" s="86" customFormat="1" ht="12" customHeight="1">
      <c r="A8" s="183"/>
      <c r="B8" s="138"/>
      <c r="C8" s="138"/>
      <c r="D8" s="43" t="s">
        <v>422</v>
      </c>
      <c r="E8" s="200"/>
      <c r="F8" s="201"/>
      <c r="G8" s="141"/>
      <c r="H8" s="141"/>
      <c r="I8" s="141"/>
      <c r="J8" s="141"/>
      <c r="K8" s="190"/>
    </row>
    <row r="9" spans="1:11" s="86" customFormat="1" ht="12" customHeight="1">
      <c r="A9" s="232"/>
      <c r="B9" s="239">
        <f>H5</f>
        <v>184</v>
      </c>
      <c r="C9" s="239">
        <v>0</v>
      </c>
      <c r="D9" s="259" t="s">
        <v>740</v>
      </c>
      <c r="E9" s="219"/>
      <c r="F9" s="220"/>
      <c r="G9" s="260">
        <f>$L$5</f>
        <v>0.125</v>
      </c>
      <c r="H9" s="260">
        <f>$L$5</f>
        <v>0.125</v>
      </c>
      <c r="I9" s="260">
        <f>$L$5</f>
        <v>0.125</v>
      </c>
      <c r="J9" s="260">
        <f>$M$5</f>
        <v>0.125</v>
      </c>
      <c r="K9" s="260">
        <f>$M$5</f>
        <v>0.125</v>
      </c>
    </row>
    <row r="10" spans="1:11" s="86" customFormat="1" ht="12" customHeight="1">
      <c r="A10" s="232"/>
      <c r="B10" s="239">
        <f>B9-A10</f>
        <v>184</v>
      </c>
      <c r="C10" s="239">
        <f>C9+A10</f>
        <v>0</v>
      </c>
      <c r="D10" s="222" t="s">
        <v>741</v>
      </c>
      <c r="E10" s="219"/>
      <c r="F10" s="220"/>
      <c r="G10" s="223">
        <f>SUM($G$9+$O$3*C10)</f>
        <v>0.125</v>
      </c>
      <c r="H10" s="223">
        <f>SUM($H$9+$P$3*C10)</f>
        <v>0.125</v>
      </c>
      <c r="I10" s="223">
        <f>SUM($I$9+$Q$3*C10)</f>
        <v>0.125</v>
      </c>
      <c r="J10" s="223">
        <f>SUM($J$9+$R$3*C10)</f>
        <v>0.125</v>
      </c>
      <c r="K10" s="223">
        <f>SUM($K$9+$S$3*C10)</f>
        <v>0.125</v>
      </c>
    </row>
    <row r="11" spans="1:11" s="86" customFormat="1" ht="12" customHeight="1">
      <c r="A11" s="232">
        <v>0</v>
      </c>
      <c r="B11" s="239">
        <f aca="true" t="shared" si="0" ref="B11:B47">B10-A11</f>
        <v>184</v>
      </c>
      <c r="C11" s="239">
        <f aca="true" t="shared" si="1" ref="C11:C49">C10+A11</f>
        <v>0</v>
      </c>
      <c r="D11" s="222" t="s">
        <v>429</v>
      </c>
      <c r="E11" s="219" t="s">
        <v>84</v>
      </c>
      <c r="F11" s="220"/>
      <c r="G11" s="223">
        <f aca="true" t="shared" si="2" ref="G11:G49">SUM($G$9+$O$3*C11)</f>
        <v>0.125</v>
      </c>
      <c r="H11" s="223">
        <f aca="true" t="shared" si="3" ref="H11:H49">SUM($H$9+$P$3*C11)</f>
        <v>0.125</v>
      </c>
      <c r="I11" s="223">
        <f aca="true" t="shared" si="4" ref="I11:I49">SUM($I$9+$Q$3*C11)</f>
        <v>0.125</v>
      </c>
      <c r="J11" s="223">
        <f aca="true" t="shared" si="5" ref="J11:J49">SUM($J$9+$R$3*C11)</f>
        <v>0.125</v>
      </c>
      <c r="K11" s="223">
        <f aca="true" t="shared" si="6" ref="K11:K49">SUM($K$9+$S$3*C11)</f>
        <v>0.125</v>
      </c>
    </row>
    <row r="12" spans="1:11" s="89" customFormat="1" ht="12" customHeight="1">
      <c r="A12" s="263">
        <v>5</v>
      </c>
      <c r="B12" s="217">
        <f t="shared" si="0"/>
        <v>179</v>
      </c>
      <c r="C12" s="239">
        <f t="shared" si="1"/>
        <v>5</v>
      </c>
      <c r="D12" s="243" t="s">
        <v>430</v>
      </c>
      <c r="E12" s="227" t="s">
        <v>84</v>
      </c>
      <c r="F12" s="226"/>
      <c r="G12" s="223">
        <f>SUM($G$9+$O$3*C12)</f>
        <v>0.13802083333333334</v>
      </c>
      <c r="H12" s="223">
        <f t="shared" si="3"/>
        <v>0.1388888888888889</v>
      </c>
      <c r="I12" s="223">
        <f t="shared" si="4"/>
        <v>0.13988095238095238</v>
      </c>
      <c r="J12" s="223">
        <f t="shared" si="5"/>
        <v>0.14102564102564102</v>
      </c>
      <c r="K12" s="223">
        <f t="shared" si="6"/>
        <v>0.1423611111111111</v>
      </c>
    </row>
    <row r="13" spans="1:11" s="89" customFormat="1" ht="12" customHeight="1">
      <c r="A13" s="263">
        <v>16</v>
      </c>
      <c r="B13" s="217">
        <f t="shared" si="0"/>
        <v>163</v>
      </c>
      <c r="C13" s="239">
        <f t="shared" si="1"/>
        <v>21</v>
      </c>
      <c r="D13" s="225" t="s">
        <v>431</v>
      </c>
      <c r="E13" s="219" t="s">
        <v>84</v>
      </c>
      <c r="F13" s="226"/>
      <c r="G13" s="223">
        <f t="shared" si="2"/>
        <v>0.1796875</v>
      </c>
      <c r="H13" s="223">
        <f t="shared" si="3"/>
        <v>0.18333333333333332</v>
      </c>
      <c r="I13" s="223">
        <f t="shared" si="4"/>
        <v>0.1875</v>
      </c>
      <c r="J13" s="223">
        <f t="shared" si="5"/>
        <v>0.1923076923076923</v>
      </c>
      <c r="K13" s="223">
        <f t="shared" si="6"/>
        <v>0.19791666666666666</v>
      </c>
    </row>
    <row r="14" spans="1:11" s="89" customFormat="1" ht="12" customHeight="1">
      <c r="A14" s="263">
        <v>3</v>
      </c>
      <c r="B14" s="217">
        <f t="shared" si="0"/>
        <v>160</v>
      </c>
      <c r="C14" s="239">
        <f t="shared" si="1"/>
        <v>24</v>
      </c>
      <c r="D14" s="243" t="s">
        <v>432</v>
      </c>
      <c r="E14" s="227" t="s">
        <v>84</v>
      </c>
      <c r="F14" s="226"/>
      <c r="G14" s="223">
        <f t="shared" si="2"/>
        <v>0.1875</v>
      </c>
      <c r="H14" s="223">
        <f t="shared" si="3"/>
        <v>0.19166666666666665</v>
      </c>
      <c r="I14" s="223">
        <f t="shared" si="4"/>
        <v>0.19642857142857142</v>
      </c>
      <c r="J14" s="223">
        <f t="shared" si="5"/>
        <v>0.20192307692307693</v>
      </c>
      <c r="K14" s="223">
        <f t="shared" si="6"/>
        <v>0.20833333333333331</v>
      </c>
    </row>
    <row r="15" spans="1:11" s="89" customFormat="1" ht="12" customHeight="1">
      <c r="A15" s="263">
        <v>5</v>
      </c>
      <c r="B15" s="217">
        <f t="shared" si="0"/>
        <v>155</v>
      </c>
      <c r="C15" s="239">
        <f t="shared" si="1"/>
        <v>29</v>
      </c>
      <c r="D15" s="243" t="s">
        <v>433</v>
      </c>
      <c r="E15" s="219" t="s">
        <v>84</v>
      </c>
      <c r="F15" s="226"/>
      <c r="G15" s="223">
        <f t="shared" si="2"/>
        <v>0.20052083333333331</v>
      </c>
      <c r="H15" s="223">
        <f t="shared" si="3"/>
        <v>0.20555555555555555</v>
      </c>
      <c r="I15" s="223">
        <f t="shared" si="4"/>
        <v>0.2113095238095238</v>
      </c>
      <c r="J15" s="223">
        <f t="shared" si="5"/>
        <v>0.21794871794871795</v>
      </c>
      <c r="K15" s="223">
        <f t="shared" si="6"/>
        <v>0.22569444444444442</v>
      </c>
    </row>
    <row r="16" spans="1:11" s="89" customFormat="1" ht="12" customHeight="1">
      <c r="A16" s="263">
        <v>2.5</v>
      </c>
      <c r="B16" s="217">
        <f t="shared" si="0"/>
        <v>152.5</v>
      </c>
      <c r="C16" s="239">
        <f t="shared" si="1"/>
        <v>31.5</v>
      </c>
      <c r="D16" s="243" t="s">
        <v>434</v>
      </c>
      <c r="E16" s="227" t="s">
        <v>74</v>
      </c>
      <c r="F16" s="226">
        <v>877</v>
      </c>
      <c r="G16" s="223">
        <f t="shared" si="2"/>
        <v>0.20703125</v>
      </c>
      <c r="H16" s="223">
        <f t="shared" si="3"/>
        <v>0.2125</v>
      </c>
      <c r="I16" s="223">
        <f t="shared" si="4"/>
        <v>0.21875</v>
      </c>
      <c r="J16" s="223">
        <f t="shared" si="5"/>
        <v>0.22596153846153846</v>
      </c>
      <c r="K16" s="223">
        <f t="shared" si="6"/>
        <v>0.234375</v>
      </c>
    </row>
    <row r="17" spans="1:11" s="89" customFormat="1" ht="12" customHeight="1">
      <c r="A17" s="263">
        <v>3</v>
      </c>
      <c r="B17" s="217">
        <f t="shared" si="0"/>
        <v>149.5</v>
      </c>
      <c r="C17" s="239">
        <f t="shared" si="1"/>
        <v>34.5</v>
      </c>
      <c r="D17" s="243" t="s">
        <v>435</v>
      </c>
      <c r="E17" s="227" t="s">
        <v>74</v>
      </c>
      <c r="F17" s="226">
        <v>1126</v>
      </c>
      <c r="G17" s="223">
        <f t="shared" si="2"/>
        <v>0.21484375</v>
      </c>
      <c r="H17" s="223">
        <f t="shared" si="3"/>
        <v>0.22083333333333333</v>
      </c>
      <c r="I17" s="223">
        <f t="shared" si="4"/>
        <v>0.22767857142857142</v>
      </c>
      <c r="J17" s="223">
        <f t="shared" si="5"/>
        <v>0.23557692307692307</v>
      </c>
      <c r="K17" s="223">
        <f t="shared" si="6"/>
        <v>0.24479166666666666</v>
      </c>
    </row>
    <row r="18" spans="1:11" s="89" customFormat="1" ht="12" customHeight="1">
      <c r="A18" s="217">
        <v>6.5</v>
      </c>
      <c r="B18" s="217">
        <f t="shared" si="0"/>
        <v>143</v>
      </c>
      <c r="C18" s="239">
        <f t="shared" si="1"/>
        <v>41</v>
      </c>
      <c r="D18" s="243" t="s">
        <v>436</v>
      </c>
      <c r="E18" s="227" t="s">
        <v>74</v>
      </c>
      <c r="F18" s="226"/>
      <c r="G18" s="223">
        <f t="shared" si="2"/>
        <v>0.23177083333333331</v>
      </c>
      <c r="H18" s="223">
        <f t="shared" si="3"/>
        <v>0.23888888888888887</v>
      </c>
      <c r="I18" s="223">
        <f t="shared" si="4"/>
        <v>0.24702380952380953</v>
      </c>
      <c r="J18" s="223">
        <f t="shared" si="5"/>
        <v>0.2564102564102564</v>
      </c>
      <c r="K18" s="223">
        <f t="shared" si="6"/>
        <v>0.2673611111111111</v>
      </c>
    </row>
    <row r="19" spans="1:11" s="89" customFormat="1" ht="12" customHeight="1">
      <c r="A19" s="217">
        <v>3.5</v>
      </c>
      <c r="B19" s="217">
        <f t="shared" si="0"/>
        <v>139.5</v>
      </c>
      <c r="C19" s="239">
        <f t="shared" si="1"/>
        <v>44.5</v>
      </c>
      <c r="D19" s="225" t="s">
        <v>437</v>
      </c>
      <c r="E19" s="227" t="s">
        <v>74</v>
      </c>
      <c r="F19" s="226"/>
      <c r="G19" s="223">
        <f t="shared" si="2"/>
        <v>0.24088541666666666</v>
      </c>
      <c r="H19" s="223">
        <f t="shared" si="3"/>
        <v>0.24861111111111112</v>
      </c>
      <c r="I19" s="223">
        <f t="shared" si="4"/>
        <v>0.25744047619047616</v>
      </c>
      <c r="J19" s="223">
        <f t="shared" si="5"/>
        <v>0.2676282051282051</v>
      </c>
      <c r="K19" s="223">
        <f t="shared" si="6"/>
        <v>0.27951388888888884</v>
      </c>
    </row>
    <row r="20" spans="1:11" s="89" customFormat="1" ht="12" customHeight="1">
      <c r="A20" s="263">
        <v>4</v>
      </c>
      <c r="B20" s="217">
        <f t="shared" si="0"/>
        <v>135.5</v>
      </c>
      <c r="C20" s="239">
        <f t="shared" si="1"/>
        <v>48.5</v>
      </c>
      <c r="D20" s="226" t="s">
        <v>742</v>
      </c>
      <c r="E20" s="227" t="s">
        <v>130</v>
      </c>
      <c r="F20" s="284"/>
      <c r="G20" s="223">
        <f t="shared" si="2"/>
        <v>0.2513020833333333</v>
      </c>
      <c r="H20" s="223">
        <f t="shared" si="3"/>
        <v>0.2597222222222222</v>
      </c>
      <c r="I20" s="223">
        <f t="shared" si="4"/>
        <v>0.2693452380952381</v>
      </c>
      <c r="J20" s="223">
        <f t="shared" si="5"/>
        <v>0.28044871794871795</v>
      </c>
      <c r="K20" s="223">
        <f t="shared" si="6"/>
        <v>0.2934027777777778</v>
      </c>
    </row>
    <row r="21" spans="1:11" s="89" customFormat="1" ht="12" customHeight="1">
      <c r="A21" s="263">
        <v>1</v>
      </c>
      <c r="B21" s="217">
        <f t="shared" si="0"/>
        <v>134.5</v>
      </c>
      <c r="C21" s="239">
        <f t="shared" si="1"/>
        <v>49.5</v>
      </c>
      <c r="D21" s="225" t="s">
        <v>438</v>
      </c>
      <c r="E21" s="227" t="s">
        <v>83</v>
      </c>
      <c r="F21" s="284"/>
      <c r="G21" s="223">
        <f t="shared" si="2"/>
        <v>0.25390625</v>
      </c>
      <c r="H21" s="223">
        <f t="shared" si="3"/>
        <v>0.26249999999999996</v>
      </c>
      <c r="I21" s="223">
        <f t="shared" si="4"/>
        <v>0.2723214285714286</v>
      </c>
      <c r="J21" s="223">
        <f t="shared" si="5"/>
        <v>0.28365384615384615</v>
      </c>
      <c r="K21" s="223">
        <f t="shared" si="6"/>
        <v>0.296875</v>
      </c>
    </row>
    <row r="22" spans="1:11" s="89" customFormat="1" ht="12" customHeight="1">
      <c r="A22" s="285">
        <v>7</v>
      </c>
      <c r="B22" s="211">
        <f t="shared" si="0"/>
        <v>127.5</v>
      </c>
      <c r="C22" s="211">
        <f t="shared" si="1"/>
        <v>56.5</v>
      </c>
      <c r="D22" s="261" t="s">
        <v>743</v>
      </c>
      <c r="E22" s="213" t="s">
        <v>83</v>
      </c>
      <c r="F22" s="286"/>
      <c r="G22" s="246">
        <f t="shared" si="2"/>
        <v>0.27213541666666663</v>
      </c>
      <c r="H22" s="246">
        <f t="shared" si="3"/>
        <v>0.28194444444444444</v>
      </c>
      <c r="I22" s="246">
        <f t="shared" si="4"/>
        <v>0.29315476190476186</v>
      </c>
      <c r="J22" s="246">
        <f t="shared" si="5"/>
        <v>0.3060897435897436</v>
      </c>
      <c r="K22" s="246">
        <f t="shared" si="6"/>
        <v>0.3211805555555556</v>
      </c>
    </row>
    <row r="23" spans="1:11" s="89" customFormat="1" ht="12" customHeight="1">
      <c r="A23" s="263">
        <v>2</v>
      </c>
      <c r="B23" s="217">
        <f t="shared" si="0"/>
        <v>125.5</v>
      </c>
      <c r="C23" s="239">
        <f t="shared" si="1"/>
        <v>58.5</v>
      </c>
      <c r="D23" s="243" t="s">
        <v>439</v>
      </c>
      <c r="E23" s="227" t="s">
        <v>440</v>
      </c>
      <c r="F23" s="284"/>
      <c r="G23" s="223">
        <f t="shared" si="2"/>
        <v>0.27734375</v>
      </c>
      <c r="H23" s="223">
        <f t="shared" si="3"/>
        <v>0.2875</v>
      </c>
      <c r="I23" s="223">
        <f t="shared" si="4"/>
        <v>0.29910714285714285</v>
      </c>
      <c r="J23" s="223">
        <f t="shared" si="5"/>
        <v>0.3125</v>
      </c>
      <c r="K23" s="223">
        <f t="shared" si="6"/>
        <v>0.328125</v>
      </c>
    </row>
    <row r="24" spans="1:11" s="89" customFormat="1" ht="12" customHeight="1">
      <c r="A24" s="263">
        <v>5</v>
      </c>
      <c r="B24" s="217">
        <f t="shared" si="0"/>
        <v>120.5</v>
      </c>
      <c r="C24" s="239">
        <f t="shared" si="1"/>
        <v>63.5</v>
      </c>
      <c r="D24" s="243" t="s">
        <v>747</v>
      </c>
      <c r="E24" s="227" t="s">
        <v>440</v>
      </c>
      <c r="F24" s="284"/>
      <c r="G24" s="223">
        <f t="shared" si="2"/>
        <v>0.2903645833333333</v>
      </c>
      <c r="H24" s="223">
        <f t="shared" si="3"/>
        <v>0.3013888888888889</v>
      </c>
      <c r="I24" s="223">
        <f t="shared" si="4"/>
        <v>0.31398809523809523</v>
      </c>
      <c r="J24" s="223">
        <f t="shared" si="5"/>
        <v>0.328525641025641</v>
      </c>
      <c r="K24" s="223">
        <f t="shared" si="6"/>
        <v>0.3454861111111111</v>
      </c>
    </row>
    <row r="25" spans="1:11" s="89" customFormat="1" ht="12" customHeight="1">
      <c r="A25" s="263">
        <v>4</v>
      </c>
      <c r="B25" s="217">
        <f t="shared" si="0"/>
        <v>116.5</v>
      </c>
      <c r="C25" s="239">
        <f t="shared" si="1"/>
        <v>67.5</v>
      </c>
      <c r="D25" s="225" t="s">
        <v>441</v>
      </c>
      <c r="E25" s="227" t="s">
        <v>440</v>
      </c>
      <c r="F25" s="284">
        <v>914</v>
      </c>
      <c r="G25" s="223">
        <f t="shared" si="2"/>
        <v>0.30078125</v>
      </c>
      <c r="H25" s="223">
        <f t="shared" si="3"/>
        <v>0.3125</v>
      </c>
      <c r="I25" s="223">
        <f t="shared" si="4"/>
        <v>0.3258928571428571</v>
      </c>
      <c r="J25" s="223">
        <f t="shared" si="5"/>
        <v>0.34134615384615385</v>
      </c>
      <c r="K25" s="223">
        <f t="shared" si="6"/>
        <v>0.359375</v>
      </c>
    </row>
    <row r="26" spans="1:11" s="89" customFormat="1" ht="12" customHeight="1">
      <c r="A26" s="217">
        <v>3</v>
      </c>
      <c r="B26" s="217">
        <f t="shared" si="0"/>
        <v>113.5</v>
      </c>
      <c r="C26" s="239">
        <f t="shared" si="1"/>
        <v>70.5</v>
      </c>
      <c r="D26" s="243" t="s">
        <v>442</v>
      </c>
      <c r="E26" s="227" t="s">
        <v>440</v>
      </c>
      <c r="F26" s="226"/>
      <c r="G26" s="223">
        <f t="shared" si="2"/>
        <v>0.30859375</v>
      </c>
      <c r="H26" s="223">
        <f t="shared" si="3"/>
        <v>0.3208333333333333</v>
      </c>
      <c r="I26" s="223">
        <f t="shared" si="4"/>
        <v>0.33482142857142855</v>
      </c>
      <c r="J26" s="223">
        <f t="shared" si="5"/>
        <v>0.35096153846153844</v>
      </c>
      <c r="K26" s="223">
        <f t="shared" si="6"/>
        <v>0.36979166666666663</v>
      </c>
    </row>
    <row r="27" spans="1:11" s="89" customFormat="1" ht="12" customHeight="1">
      <c r="A27" s="217">
        <v>2</v>
      </c>
      <c r="B27" s="217">
        <f t="shared" si="0"/>
        <v>111.5</v>
      </c>
      <c r="C27" s="239">
        <f t="shared" si="1"/>
        <v>72.5</v>
      </c>
      <c r="D27" s="225" t="s">
        <v>443</v>
      </c>
      <c r="E27" s="227" t="s">
        <v>444</v>
      </c>
      <c r="F27" s="226">
        <v>829</v>
      </c>
      <c r="G27" s="223">
        <f t="shared" si="2"/>
        <v>0.3138020833333333</v>
      </c>
      <c r="H27" s="223">
        <f t="shared" si="3"/>
        <v>0.32638888888888884</v>
      </c>
      <c r="I27" s="223">
        <f t="shared" si="4"/>
        <v>0.34077380952380953</v>
      </c>
      <c r="J27" s="223">
        <f t="shared" si="5"/>
        <v>0.3573717948717948</v>
      </c>
      <c r="K27" s="223">
        <f t="shared" si="6"/>
        <v>0.3767361111111111</v>
      </c>
    </row>
    <row r="28" spans="1:11" s="89" customFormat="1" ht="12" customHeight="1">
      <c r="A28" s="217">
        <v>4</v>
      </c>
      <c r="B28" s="217">
        <f t="shared" si="0"/>
        <v>107.5</v>
      </c>
      <c r="C28" s="239">
        <f t="shared" si="1"/>
        <v>76.5</v>
      </c>
      <c r="D28" s="243" t="s">
        <v>445</v>
      </c>
      <c r="E28" s="227" t="s">
        <v>446</v>
      </c>
      <c r="F28" s="226"/>
      <c r="G28" s="223">
        <f t="shared" si="2"/>
        <v>0.32421875</v>
      </c>
      <c r="H28" s="223">
        <f t="shared" si="3"/>
        <v>0.33749999999999997</v>
      </c>
      <c r="I28" s="223">
        <f t="shared" si="4"/>
        <v>0.3526785714285714</v>
      </c>
      <c r="J28" s="223">
        <f t="shared" si="5"/>
        <v>0.3701923076923077</v>
      </c>
      <c r="K28" s="223">
        <f t="shared" si="6"/>
        <v>0.390625</v>
      </c>
    </row>
    <row r="29" spans="1:11" s="89" customFormat="1" ht="12" customHeight="1">
      <c r="A29" s="217">
        <v>6.5</v>
      </c>
      <c r="B29" s="217">
        <f t="shared" si="0"/>
        <v>101</v>
      </c>
      <c r="C29" s="239">
        <f t="shared" si="1"/>
        <v>83</v>
      </c>
      <c r="D29" s="243" t="s">
        <v>447</v>
      </c>
      <c r="E29" s="227" t="s">
        <v>446</v>
      </c>
      <c r="F29" s="226"/>
      <c r="G29" s="223">
        <f t="shared" si="2"/>
        <v>0.3411458333333333</v>
      </c>
      <c r="H29" s="223">
        <f t="shared" si="3"/>
        <v>0.3555555555555555</v>
      </c>
      <c r="I29" s="223">
        <f t="shared" si="4"/>
        <v>0.37202380952380953</v>
      </c>
      <c r="J29" s="223">
        <f t="shared" si="5"/>
        <v>0.391025641025641</v>
      </c>
      <c r="K29" s="223">
        <f t="shared" si="6"/>
        <v>0.4131944444444444</v>
      </c>
    </row>
    <row r="30" spans="1:11" s="89" customFormat="1" ht="12" customHeight="1">
      <c r="A30" s="217">
        <v>1.5</v>
      </c>
      <c r="B30" s="217">
        <f t="shared" si="0"/>
        <v>99.5</v>
      </c>
      <c r="C30" s="239">
        <f t="shared" si="1"/>
        <v>84.5</v>
      </c>
      <c r="D30" s="243" t="s">
        <v>448</v>
      </c>
      <c r="E30" s="227" t="s">
        <v>449</v>
      </c>
      <c r="F30" s="226"/>
      <c r="G30" s="223">
        <f t="shared" si="2"/>
        <v>0.3450520833333333</v>
      </c>
      <c r="H30" s="223">
        <f t="shared" si="3"/>
        <v>0.35972222222222217</v>
      </c>
      <c r="I30" s="223">
        <f t="shared" si="4"/>
        <v>0.37648809523809523</v>
      </c>
      <c r="J30" s="223">
        <f t="shared" si="5"/>
        <v>0.3958333333333333</v>
      </c>
      <c r="K30" s="223">
        <f t="shared" si="6"/>
        <v>0.41840277777777773</v>
      </c>
    </row>
    <row r="31" spans="1:11" s="89" customFormat="1" ht="12" customHeight="1">
      <c r="A31" s="217">
        <v>3.5</v>
      </c>
      <c r="B31" s="217">
        <f t="shared" si="0"/>
        <v>96</v>
      </c>
      <c r="C31" s="239">
        <f t="shared" si="1"/>
        <v>88</v>
      </c>
      <c r="D31" s="243" t="s">
        <v>450</v>
      </c>
      <c r="E31" s="227" t="s">
        <v>451</v>
      </c>
      <c r="F31" s="226"/>
      <c r="G31" s="223">
        <f t="shared" si="2"/>
        <v>0.35416666666666663</v>
      </c>
      <c r="H31" s="223">
        <f t="shared" si="3"/>
        <v>0.3694444444444444</v>
      </c>
      <c r="I31" s="223">
        <f t="shared" si="4"/>
        <v>0.38690476190476186</v>
      </c>
      <c r="J31" s="223">
        <f t="shared" si="5"/>
        <v>0.40705128205128205</v>
      </c>
      <c r="K31" s="223">
        <f t="shared" si="6"/>
        <v>0.4305555555555555</v>
      </c>
    </row>
    <row r="32" spans="1:11" s="89" customFormat="1" ht="12" customHeight="1">
      <c r="A32" s="217">
        <v>2</v>
      </c>
      <c r="B32" s="217">
        <f t="shared" si="0"/>
        <v>94</v>
      </c>
      <c r="C32" s="239">
        <f t="shared" si="1"/>
        <v>90</v>
      </c>
      <c r="D32" s="243" t="s">
        <v>452</v>
      </c>
      <c r="E32" s="227" t="s">
        <v>453</v>
      </c>
      <c r="F32" s="226"/>
      <c r="G32" s="223">
        <f t="shared" si="2"/>
        <v>0.359375</v>
      </c>
      <c r="H32" s="223">
        <f t="shared" si="3"/>
        <v>0.375</v>
      </c>
      <c r="I32" s="223">
        <f t="shared" si="4"/>
        <v>0.39285714285714285</v>
      </c>
      <c r="J32" s="223">
        <f t="shared" si="5"/>
        <v>0.41346153846153844</v>
      </c>
      <c r="K32" s="223">
        <f t="shared" si="6"/>
        <v>0.4375</v>
      </c>
    </row>
    <row r="33" spans="1:11" s="89" customFormat="1" ht="12" customHeight="1">
      <c r="A33" s="217">
        <v>1</v>
      </c>
      <c r="B33" s="217">
        <f t="shared" si="0"/>
        <v>93</v>
      </c>
      <c r="C33" s="239">
        <f t="shared" si="1"/>
        <v>91</v>
      </c>
      <c r="D33" s="243" t="s">
        <v>454</v>
      </c>
      <c r="E33" s="227" t="s">
        <v>451</v>
      </c>
      <c r="F33" s="226"/>
      <c r="G33" s="223">
        <f t="shared" si="2"/>
        <v>0.36197916666666663</v>
      </c>
      <c r="H33" s="223">
        <f t="shared" si="3"/>
        <v>0.37777777777777777</v>
      </c>
      <c r="I33" s="223">
        <f t="shared" si="4"/>
        <v>0.3958333333333333</v>
      </c>
      <c r="J33" s="223">
        <f t="shared" si="5"/>
        <v>0.41666666666666663</v>
      </c>
      <c r="K33" s="223">
        <f t="shared" si="6"/>
        <v>0.4409722222222222</v>
      </c>
    </row>
    <row r="34" spans="1:11" s="89" customFormat="1" ht="12" customHeight="1">
      <c r="A34" s="217">
        <v>1.5</v>
      </c>
      <c r="B34" s="217">
        <f t="shared" si="0"/>
        <v>91.5</v>
      </c>
      <c r="C34" s="239">
        <f t="shared" si="1"/>
        <v>92.5</v>
      </c>
      <c r="D34" s="243" t="s">
        <v>455</v>
      </c>
      <c r="E34" s="227" t="s">
        <v>456</v>
      </c>
      <c r="F34" s="226"/>
      <c r="G34" s="223">
        <f t="shared" si="2"/>
        <v>0.36588541666666663</v>
      </c>
      <c r="H34" s="223">
        <f t="shared" si="3"/>
        <v>0.3819444444444444</v>
      </c>
      <c r="I34" s="223">
        <f t="shared" si="4"/>
        <v>0.400297619047619</v>
      </c>
      <c r="J34" s="223">
        <f t="shared" si="5"/>
        <v>0.421474358974359</v>
      </c>
      <c r="K34" s="223">
        <f t="shared" si="6"/>
        <v>0.4461805555555555</v>
      </c>
    </row>
    <row r="35" spans="1:11" s="89" customFormat="1" ht="12" customHeight="1">
      <c r="A35" s="217">
        <v>1.5</v>
      </c>
      <c r="B35" s="217">
        <f t="shared" si="0"/>
        <v>90</v>
      </c>
      <c r="C35" s="239">
        <f t="shared" si="1"/>
        <v>94</v>
      </c>
      <c r="D35" s="243" t="s">
        <v>457</v>
      </c>
      <c r="E35" s="227" t="s">
        <v>302</v>
      </c>
      <c r="F35" s="226"/>
      <c r="G35" s="223">
        <f t="shared" si="2"/>
        <v>0.36979166666666663</v>
      </c>
      <c r="H35" s="223">
        <f t="shared" si="3"/>
        <v>0.38611111111111107</v>
      </c>
      <c r="I35" s="223">
        <f t="shared" si="4"/>
        <v>0.40476190476190477</v>
      </c>
      <c r="J35" s="223">
        <f t="shared" si="5"/>
        <v>0.42628205128205127</v>
      </c>
      <c r="K35" s="223">
        <f t="shared" si="6"/>
        <v>0.4513888888888889</v>
      </c>
    </row>
    <row r="36" spans="1:11" s="89" customFormat="1" ht="12" customHeight="1">
      <c r="A36" s="217">
        <v>6</v>
      </c>
      <c r="B36" s="217">
        <f t="shared" si="0"/>
        <v>84</v>
      </c>
      <c r="C36" s="239">
        <f t="shared" si="1"/>
        <v>100</v>
      </c>
      <c r="D36" s="243" t="s">
        <v>458</v>
      </c>
      <c r="E36" s="227" t="s">
        <v>459</v>
      </c>
      <c r="F36" s="226"/>
      <c r="G36" s="223">
        <f t="shared" si="2"/>
        <v>0.38541666666666663</v>
      </c>
      <c r="H36" s="223">
        <f t="shared" si="3"/>
        <v>0.40277777777777773</v>
      </c>
      <c r="I36" s="223">
        <f t="shared" si="4"/>
        <v>0.4226190476190476</v>
      </c>
      <c r="J36" s="223">
        <f t="shared" si="5"/>
        <v>0.4455128205128205</v>
      </c>
      <c r="K36" s="223">
        <f t="shared" si="6"/>
        <v>0.4722222222222222</v>
      </c>
    </row>
    <row r="37" spans="1:11" s="89" customFormat="1" ht="12" customHeight="1">
      <c r="A37" s="217">
        <v>2</v>
      </c>
      <c r="B37" s="217">
        <f t="shared" si="0"/>
        <v>82</v>
      </c>
      <c r="C37" s="239">
        <f t="shared" si="1"/>
        <v>102</v>
      </c>
      <c r="D37" s="243" t="s">
        <v>460</v>
      </c>
      <c r="E37" s="227" t="s">
        <v>459</v>
      </c>
      <c r="F37" s="226"/>
      <c r="G37" s="223">
        <f t="shared" si="2"/>
        <v>0.390625</v>
      </c>
      <c r="H37" s="223">
        <f t="shared" si="3"/>
        <v>0.4083333333333333</v>
      </c>
      <c r="I37" s="223">
        <f t="shared" si="4"/>
        <v>0.42857142857142855</v>
      </c>
      <c r="J37" s="223">
        <f t="shared" si="5"/>
        <v>0.4519230769230769</v>
      </c>
      <c r="K37" s="223">
        <f t="shared" si="6"/>
        <v>0.47916666666666663</v>
      </c>
    </row>
    <row r="38" spans="1:11" s="89" customFormat="1" ht="12" customHeight="1">
      <c r="A38" s="217">
        <v>4</v>
      </c>
      <c r="B38" s="217">
        <f t="shared" si="0"/>
        <v>78</v>
      </c>
      <c r="C38" s="239">
        <f t="shared" si="1"/>
        <v>106</v>
      </c>
      <c r="D38" s="243" t="s">
        <v>461</v>
      </c>
      <c r="E38" s="227" t="s">
        <v>89</v>
      </c>
      <c r="F38" s="226"/>
      <c r="G38" s="223">
        <f t="shared" si="2"/>
        <v>0.40104166666666663</v>
      </c>
      <c r="H38" s="223">
        <f t="shared" si="3"/>
        <v>0.4194444444444444</v>
      </c>
      <c r="I38" s="223">
        <f t="shared" si="4"/>
        <v>0.44047619047619047</v>
      </c>
      <c r="J38" s="223">
        <f t="shared" si="5"/>
        <v>0.46474358974358976</v>
      </c>
      <c r="K38" s="223">
        <f t="shared" si="6"/>
        <v>0.4930555555555555</v>
      </c>
    </row>
    <row r="39" spans="1:11" s="89" customFormat="1" ht="12" customHeight="1">
      <c r="A39" s="217">
        <v>3</v>
      </c>
      <c r="B39" s="217">
        <f t="shared" si="0"/>
        <v>75</v>
      </c>
      <c r="C39" s="239">
        <f t="shared" si="1"/>
        <v>109</v>
      </c>
      <c r="D39" s="243" t="s">
        <v>744</v>
      </c>
      <c r="E39" s="227" t="s">
        <v>97</v>
      </c>
      <c r="F39" s="226"/>
      <c r="G39" s="223">
        <f t="shared" si="2"/>
        <v>0.40885416666666663</v>
      </c>
      <c r="H39" s="223">
        <f t="shared" si="3"/>
        <v>0.42777777777777776</v>
      </c>
      <c r="I39" s="223">
        <f t="shared" si="4"/>
        <v>0.44940476190476186</v>
      </c>
      <c r="J39" s="223">
        <f t="shared" si="5"/>
        <v>0.47435897435897434</v>
      </c>
      <c r="K39" s="223">
        <f t="shared" si="6"/>
        <v>0.5034722222222222</v>
      </c>
    </row>
    <row r="40" spans="1:11" s="89" customFormat="1" ht="12" customHeight="1" hidden="1">
      <c r="A40" s="217"/>
      <c r="B40" s="217">
        <f t="shared" si="0"/>
        <v>75</v>
      </c>
      <c r="C40" s="239">
        <f t="shared" si="1"/>
        <v>109</v>
      </c>
      <c r="D40" s="243"/>
      <c r="E40" s="227"/>
      <c r="F40" s="226"/>
      <c r="G40" s="223">
        <f t="shared" si="2"/>
        <v>0.40885416666666663</v>
      </c>
      <c r="H40" s="223">
        <f t="shared" si="3"/>
        <v>0.42777777777777776</v>
      </c>
      <c r="I40" s="223">
        <f t="shared" si="4"/>
        <v>0.44940476190476186</v>
      </c>
      <c r="J40" s="223">
        <f t="shared" si="5"/>
        <v>0.47435897435897434</v>
      </c>
      <c r="K40" s="223">
        <f t="shared" si="6"/>
        <v>0.5034722222222222</v>
      </c>
    </row>
    <row r="41" spans="1:11" s="86" customFormat="1" ht="12" customHeight="1" hidden="1">
      <c r="A41" s="239"/>
      <c r="B41" s="239">
        <f t="shared" si="0"/>
        <v>75</v>
      </c>
      <c r="C41" s="239">
        <f t="shared" si="1"/>
        <v>109</v>
      </c>
      <c r="D41" s="222"/>
      <c r="E41" s="219"/>
      <c r="F41" s="220"/>
      <c r="G41" s="223">
        <f t="shared" si="2"/>
        <v>0.40885416666666663</v>
      </c>
      <c r="H41" s="223">
        <f t="shared" si="3"/>
        <v>0.42777777777777776</v>
      </c>
      <c r="I41" s="223">
        <f t="shared" si="4"/>
        <v>0.44940476190476186</v>
      </c>
      <c r="J41" s="223">
        <f t="shared" si="5"/>
        <v>0.47435897435897434</v>
      </c>
      <c r="K41" s="223">
        <f t="shared" si="6"/>
        <v>0.5034722222222222</v>
      </c>
    </row>
    <row r="42" spans="1:11" s="86" customFormat="1" ht="12" customHeight="1" hidden="1">
      <c r="A42" s="239"/>
      <c r="B42" s="239">
        <f t="shared" si="0"/>
        <v>75</v>
      </c>
      <c r="C42" s="239">
        <f t="shared" si="1"/>
        <v>109</v>
      </c>
      <c r="D42" s="222"/>
      <c r="E42" s="219"/>
      <c r="F42" s="220"/>
      <c r="G42" s="223">
        <f t="shared" si="2"/>
        <v>0.40885416666666663</v>
      </c>
      <c r="H42" s="223">
        <f t="shared" si="3"/>
        <v>0.42777777777777776</v>
      </c>
      <c r="I42" s="223">
        <f t="shared" si="4"/>
        <v>0.44940476190476186</v>
      </c>
      <c r="J42" s="223">
        <f t="shared" si="5"/>
        <v>0.47435897435897434</v>
      </c>
      <c r="K42" s="223">
        <f t="shared" si="6"/>
        <v>0.5034722222222222</v>
      </c>
    </row>
    <row r="43" spans="1:11" s="86" customFormat="1" ht="12" customHeight="1" hidden="1">
      <c r="A43" s="239"/>
      <c r="B43" s="239">
        <f t="shared" si="0"/>
        <v>75</v>
      </c>
      <c r="C43" s="239">
        <f t="shared" si="1"/>
        <v>109</v>
      </c>
      <c r="D43" s="222"/>
      <c r="E43" s="219"/>
      <c r="F43" s="220"/>
      <c r="G43" s="223">
        <f t="shared" si="2"/>
        <v>0.40885416666666663</v>
      </c>
      <c r="H43" s="223">
        <f t="shared" si="3"/>
        <v>0.42777777777777776</v>
      </c>
      <c r="I43" s="223">
        <f t="shared" si="4"/>
        <v>0.44940476190476186</v>
      </c>
      <c r="J43" s="223">
        <f t="shared" si="5"/>
        <v>0.47435897435897434</v>
      </c>
      <c r="K43" s="223">
        <f t="shared" si="6"/>
        <v>0.5034722222222222</v>
      </c>
    </row>
    <row r="44" spans="1:11" s="86" customFormat="1" ht="12" customHeight="1" hidden="1">
      <c r="A44" s="239"/>
      <c r="B44" s="239">
        <f t="shared" si="0"/>
        <v>75</v>
      </c>
      <c r="C44" s="239">
        <f t="shared" si="1"/>
        <v>109</v>
      </c>
      <c r="D44" s="222"/>
      <c r="E44" s="219"/>
      <c r="F44" s="220"/>
      <c r="G44" s="223">
        <f t="shared" si="2"/>
        <v>0.40885416666666663</v>
      </c>
      <c r="H44" s="223">
        <f t="shared" si="3"/>
        <v>0.42777777777777776</v>
      </c>
      <c r="I44" s="223">
        <f t="shared" si="4"/>
        <v>0.44940476190476186</v>
      </c>
      <c r="J44" s="223">
        <f t="shared" si="5"/>
        <v>0.47435897435897434</v>
      </c>
      <c r="K44" s="223">
        <f t="shared" si="6"/>
        <v>0.5034722222222222</v>
      </c>
    </row>
    <row r="45" spans="1:11" s="86" customFormat="1" ht="12" customHeight="1" hidden="1">
      <c r="A45" s="239"/>
      <c r="B45" s="239">
        <f t="shared" si="0"/>
        <v>75</v>
      </c>
      <c r="C45" s="239">
        <f t="shared" si="1"/>
        <v>109</v>
      </c>
      <c r="D45" s="222"/>
      <c r="E45" s="219"/>
      <c r="F45" s="220"/>
      <c r="G45" s="223">
        <f t="shared" si="2"/>
        <v>0.40885416666666663</v>
      </c>
      <c r="H45" s="223">
        <f t="shared" si="3"/>
        <v>0.42777777777777776</v>
      </c>
      <c r="I45" s="223">
        <f t="shared" si="4"/>
        <v>0.44940476190476186</v>
      </c>
      <c r="J45" s="223">
        <f t="shared" si="5"/>
        <v>0.47435897435897434</v>
      </c>
      <c r="K45" s="223">
        <f t="shared" si="6"/>
        <v>0.5034722222222222</v>
      </c>
    </row>
    <row r="46" spans="1:11" s="86" customFormat="1" ht="12" customHeight="1" hidden="1">
      <c r="A46" s="239"/>
      <c r="B46" s="239">
        <f t="shared" si="0"/>
        <v>75</v>
      </c>
      <c r="C46" s="239">
        <f t="shared" si="1"/>
        <v>109</v>
      </c>
      <c r="D46" s="222"/>
      <c r="E46" s="219"/>
      <c r="F46" s="220"/>
      <c r="G46" s="223">
        <f t="shared" si="2"/>
        <v>0.40885416666666663</v>
      </c>
      <c r="H46" s="223">
        <f t="shared" si="3"/>
        <v>0.42777777777777776</v>
      </c>
      <c r="I46" s="223">
        <f t="shared" si="4"/>
        <v>0.44940476190476186</v>
      </c>
      <c r="J46" s="223">
        <f t="shared" si="5"/>
        <v>0.47435897435897434</v>
      </c>
      <c r="K46" s="223">
        <f t="shared" si="6"/>
        <v>0.5034722222222222</v>
      </c>
    </row>
    <row r="47" spans="1:11" s="86" customFormat="1" ht="12" customHeight="1" hidden="1">
      <c r="A47" s="239"/>
      <c r="B47" s="239">
        <f t="shared" si="0"/>
        <v>75</v>
      </c>
      <c r="C47" s="239">
        <f t="shared" si="1"/>
        <v>109</v>
      </c>
      <c r="D47" s="222"/>
      <c r="E47" s="219"/>
      <c r="F47" s="220"/>
      <c r="G47" s="223">
        <f t="shared" si="2"/>
        <v>0.40885416666666663</v>
      </c>
      <c r="H47" s="223">
        <f t="shared" si="3"/>
        <v>0.42777777777777776</v>
      </c>
      <c r="I47" s="223">
        <f t="shared" si="4"/>
        <v>0.44940476190476186</v>
      </c>
      <c r="J47" s="223">
        <f t="shared" si="5"/>
        <v>0.47435897435897434</v>
      </c>
      <c r="K47" s="223">
        <f t="shared" si="6"/>
        <v>0.5034722222222222</v>
      </c>
    </row>
    <row r="48" spans="1:11" s="86" customFormat="1" ht="12" customHeight="1" hidden="1">
      <c r="A48" s="239"/>
      <c r="B48" s="239">
        <f>B47-A48</f>
        <v>75</v>
      </c>
      <c r="C48" s="239">
        <f t="shared" si="1"/>
        <v>109</v>
      </c>
      <c r="D48" s="222"/>
      <c r="E48" s="219"/>
      <c r="F48" s="220"/>
      <c r="G48" s="223">
        <f t="shared" si="2"/>
        <v>0.40885416666666663</v>
      </c>
      <c r="H48" s="223">
        <f t="shared" si="3"/>
        <v>0.42777777777777776</v>
      </c>
      <c r="I48" s="223">
        <f t="shared" si="4"/>
        <v>0.44940476190476186</v>
      </c>
      <c r="J48" s="223">
        <f t="shared" si="5"/>
        <v>0.47435897435897434</v>
      </c>
      <c r="K48" s="223">
        <f t="shared" si="6"/>
        <v>0.5034722222222222</v>
      </c>
    </row>
    <row r="49" spans="1:11" s="86" customFormat="1" ht="12" customHeight="1">
      <c r="A49" s="239">
        <v>2.5</v>
      </c>
      <c r="B49" s="239">
        <f>B48-A49</f>
        <v>72.5</v>
      </c>
      <c r="C49" s="239">
        <f t="shared" si="1"/>
        <v>111.5</v>
      </c>
      <c r="D49" s="259" t="s">
        <v>462</v>
      </c>
      <c r="E49" s="219"/>
      <c r="F49" s="220"/>
      <c r="G49" s="223">
        <f t="shared" si="2"/>
        <v>0.4153645833333333</v>
      </c>
      <c r="H49" s="223">
        <f t="shared" si="3"/>
        <v>0.4347222222222222</v>
      </c>
      <c r="I49" s="223">
        <f t="shared" si="4"/>
        <v>0.4568452380952381</v>
      </c>
      <c r="J49" s="223">
        <f t="shared" si="5"/>
        <v>0.4823717948717949</v>
      </c>
      <c r="K49" s="223">
        <f t="shared" si="6"/>
        <v>0.5121527777777777</v>
      </c>
    </row>
    <row r="50" spans="1:11" s="151" customFormat="1" ht="12" customHeight="1">
      <c r="A50" s="232"/>
      <c r="B50" s="232"/>
      <c r="C50" s="232"/>
      <c r="D50" s="287" t="s">
        <v>21</v>
      </c>
      <c r="E50" s="234"/>
      <c r="F50" s="235"/>
      <c r="G50" s="267"/>
      <c r="H50" s="267"/>
      <c r="I50" s="267"/>
      <c r="J50" s="267"/>
      <c r="K50" s="267"/>
    </row>
    <row r="51" spans="1:12" s="86" customFormat="1" ht="12" customHeight="1">
      <c r="A51" s="239">
        <v>0</v>
      </c>
      <c r="B51" s="239">
        <f>B49</f>
        <v>72.5</v>
      </c>
      <c r="C51" s="239">
        <f>C49</f>
        <v>111.5</v>
      </c>
      <c r="D51" s="259" t="s">
        <v>462</v>
      </c>
      <c r="E51" s="227" t="s">
        <v>112</v>
      </c>
      <c r="F51" s="220"/>
      <c r="G51" s="260">
        <f>$L$6</f>
        <v>0.4895833333333333</v>
      </c>
      <c r="H51" s="260">
        <f>$L$6</f>
        <v>0.4895833333333333</v>
      </c>
      <c r="I51" s="260">
        <f>$L$6</f>
        <v>0.4895833333333333</v>
      </c>
      <c r="J51" s="260">
        <f>$M$6</f>
        <v>0.4895833333333333</v>
      </c>
      <c r="K51" s="260">
        <f>$M$6</f>
        <v>0.4895833333333333</v>
      </c>
      <c r="L51" s="133">
        <f>L50+A51</f>
        <v>0</v>
      </c>
    </row>
    <row r="52" spans="1:12" s="86" customFormat="1" ht="12" customHeight="1">
      <c r="A52" s="239">
        <v>7.5</v>
      </c>
      <c r="B52" s="239">
        <f>B51-A52</f>
        <v>65</v>
      </c>
      <c r="C52" s="239">
        <f>C51+A52</f>
        <v>119</v>
      </c>
      <c r="D52" s="222" t="s">
        <v>463</v>
      </c>
      <c r="E52" s="219" t="s">
        <v>112</v>
      </c>
      <c r="F52" s="220"/>
      <c r="G52" s="223">
        <f>SUM($G$51+$O$3*L52)</f>
        <v>0.5091145833333333</v>
      </c>
      <c r="H52" s="223">
        <f>SUM($H$51+$P$3*L52)</f>
        <v>0.5104166666666666</v>
      </c>
      <c r="I52" s="223">
        <f>SUM($I$51+$Q$3*L52)</f>
        <v>0.5119047619047619</v>
      </c>
      <c r="J52" s="223">
        <f>SUM($J$51+$R$3*L52)</f>
        <v>0.5136217948717948</v>
      </c>
      <c r="K52" s="223">
        <f>SUM($K$51+$S$3*L52)</f>
        <v>0.515625</v>
      </c>
      <c r="L52" s="133">
        <f>L51+A52</f>
        <v>7.5</v>
      </c>
    </row>
    <row r="53" spans="1:12" s="86" customFormat="1" ht="12" customHeight="1">
      <c r="A53" s="239">
        <v>3</v>
      </c>
      <c r="B53" s="239">
        <f>B52-A53</f>
        <v>62</v>
      </c>
      <c r="C53" s="239">
        <f>C52+A53</f>
        <v>122</v>
      </c>
      <c r="D53" s="247" t="s">
        <v>464</v>
      </c>
      <c r="E53" s="219" t="s">
        <v>465</v>
      </c>
      <c r="F53" s="220"/>
      <c r="G53" s="223">
        <f aca="true" t="shared" si="7" ref="G53:G80">SUM($G$51+$O$3*L53)</f>
        <v>0.5169270833333333</v>
      </c>
      <c r="H53" s="223">
        <f aca="true" t="shared" si="8" ref="H53:H80">SUM($H$51+$P$3*L53)</f>
        <v>0.5187499999999999</v>
      </c>
      <c r="I53" s="223">
        <f aca="true" t="shared" si="9" ref="I53:I80">SUM($I$51+$Q$3*L53)</f>
        <v>0.5208333333333333</v>
      </c>
      <c r="J53" s="223">
        <f aca="true" t="shared" si="10" ref="J53:J80">SUM($J$51+$R$3*L53)</f>
        <v>0.5232371794871795</v>
      </c>
      <c r="K53" s="223">
        <f aca="true" t="shared" si="11" ref="K53:K80">SUM($K$51+$S$3*L53)</f>
        <v>0.5260416666666666</v>
      </c>
      <c r="L53" s="133">
        <f aca="true" t="shared" si="12" ref="L53:L80">L52+A53</f>
        <v>10.5</v>
      </c>
    </row>
    <row r="54" spans="1:12" s="86" customFormat="1" ht="12" customHeight="1">
      <c r="A54" s="239">
        <v>2</v>
      </c>
      <c r="B54" s="239">
        <f aca="true" t="shared" si="13" ref="B54:B78">B53-A54</f>
        <v>60</v>
      </c>
      <c r="C54" s="239">
        <f aca="true" t="shared" si="14" ref="C54:C78">C53+A54</f>
        <v>124</v>
      </c>
      <c r="D54" s="222" t="s">
        <v>466</v>
      </c>
      <c r="E54" s="219" t="s">
        <v>465</v>
      </c>
      <c r="F54" s="220"/>
      <c r="G54" s="223">
        <f t="shared" si="7"/>
        <v>0.5221354166666666</v>
      </c>
      <c r="H54" s="223">
        <f t="shared" si="8"/>
        <v>0.5243055555555556</v>
      </c>
      <c r="I54" s="223">
        <f t="shared" si="9"/>
        <v>0.5267857142857143</v>
      </c>
      <c r="J54" s="223">
        <f t="shared" si="10"/>
        <v>0.5296474358974359</v>
      </c>
      <c r="K54" s="223">
        <f t="shared" si="11"/>
        <v>0.532986111111111</v>
      </c>
      <c r="L54" s="133">
        <f t="shared" si="12"/>
        <v>12.5</v>
      </c>
    </row>
    <row r="55" spans="1:12" s="86" customFormat="1" ht="12" customHeight="1">
      <c r="A55" s="239">
        <v>2.5</v>
      </c>
      <c r="B55" s="239">
        <f t="shared" si="13"/>
        <v>57.5</v>
      </c>
      <c r="C55" s="239">
        <f t="shared" si="14"/>
        <v>126.5</v>
      </c>
      <c r="D55" s="218" t="s">
        <v>467</v>
      </c>
      <c r="E55" s="219" t="s">
        <v>468</v>
      </c>
      <c r="F55" s="220"/>
      <c r="G55" s="223">
        <f t="shared" si="7"/>
        <v>0.5286458333333333</v>
      </c>
      <c r="H55" s="223">
        <f t="shared" si="8"/>
        <v>0.53125</v>
      </c>
      <c r="I55" s="223">
        <f t="shared" si="9"/>
        <v>0.5342261904761905</v>
      </c>
      <c r="J55" s="223">
        <f t="shared" si="10"/>
        <v>0.5376602564102564</v>
      </c>
      <c r="K55" s="223">
        <f t="shared" si="11"/>
        <v>0.5416666666666666</v>
      </c>
      <c r="L55" s="133">
        <f t="shared" si="12"/>
        <v>15</v>
      </c>
    </row>
    <row r="56" spans="1:12" s="86" customFormat="1" ht="12" customHeight="1">
      <c r="A56" s="239">
        <v>3.5</v>
      </c>
      <c r="B56" s="239">
        <f t="shared" si="13"/>
        <v>54</v>
      </c>
      <c r="C56" s="239">
        <f t="shared" si="14"/>
        <v>130</v>
      </c>
      <c r="D56" s="222" t="s">
        <v>469</v>
      </c>
      <c r="E56" s="219" t="s">
        <v>468</v>
      </c>
      <c r="F56" s="220"/>
      <c r="G56" s="223">
        <f t="shared" si="7"/>
        <v>0.5377604166666666</v>
      </c>
      <c r="H56" s="223">
        <f t="shared" si="8"/>
        <v>0.5409722222222222</v>
      </c>
      <c r="I56" s="223">
        <f t="shared" si="9"/>
        <v>0.5446428571428571</v>
      </c>
      <c r="J56" s="223">
        <f t="shared" si="10"/>
        <v>0.5488782051282051</v>
      </c>
      <c r="K56" s="223">
        <f t="shared" si="11"/>
        <v>0.5538194444444444</v>
      </c>
      <c r="L56" s="133">
        <f t="shared" si="12"/>
        <v>18.5</v>
      </c>
    </row>
    <row r="57" spans="1:12" s="86" customFormat="1" ht="12" customHeight="1">
      <c r="A57" s="239">
        <v>1.5</v>
      </c>
      <c r="B57" s="239">
        <f t="shared" si="13"/>
        <v>52.5</v>
      </c>
      <c r="C57" s="239">
        <f t="shared" si="14"/>
        <v>131.5</v>
      </c>
      <c r="D57" s="222" t="s">
        <v>470</v>
      </c>
      <c r="E57" s="219" t="s">
        <v>72</v>
      </c>
      <c r="F57" s="220"/>
      <c r="G57" s="223">
        <f t="shared" si="7"/>
        <v>0.5416666666666666</v>
      </c>
      <c r="H57" s="223">
        <f t="shared" si="8"/>
        <v>0.5451388888888888</v>
      </c>
      <c r="I57" s="223">
        <f t="shared" si="9"/>
        <v>0.5491071428571428</v>
      </c>
      <c r="J57" s="223">
        <f t="shared" si="10"/>
        <v>0.5536858974358974</v>
      </c>
      <c r="K57" s="223">
        <f t="shared" si="11"/>
        <v>0.5590277777777778</v>
      </c>
      <c r="L57" s="133">
        <f t="shared" si="12"/>
        <v>20</v>
      </c>
    </row>
    <row r="58" spans="1:12" s="86" customFormat="1" ht="12" customHeight="1">
      <c r="A58" s="239">
        <v>1.5</v>
      </c>
      <c r="B58" s="239">
        <f t="shared" si="13"/>
        <v>51</v>
      </c>
      <c r="C58" s="239">
        <f t="shared" si="14"/>
        <v>133</v>
      </c>
      <c r="D58" s="220" t="s">
        <v>471</v>
      </c>
      <c r="E58" s="219" t="s">
        <v>472</v>
      </c>
      <c r="F58" s="220"/>
      <c r="G58" s="223">
        <f t="shared" si="7"/>
        <v>0.5455729166666666</v>
      </c>
      <c r="H58" s="223">
        <f t="shared" si="8"/>
        <v>0.5493055555555555</v>
      </c>
      <c r="I58" s="223">
        <f t="shared" si="9"/>
        <v>0.5535714285714286</v>
      </c>
      <c r="J58" s="223">
        <f t="shared" si="10"/>
        <v>0.5584935897435898</v>
      </c>
      <c r="K58" s="223">
        <f t="shared" si="11"/>
        <v>0.564236111111111</v>
      </c>
      <c r="L58" s="133">
        <f t="shared" si="12"/>
        <v>21.5</v>
      </c>
    </row>
    <row r="59" spans="1:12" s="86" customFormat="1" ht="12" customHeight="1">
      <c r="A59" s="239">
        <v>1.5</v>
      </c>
      <c r="B59" s="239">
        <f t="shared" si="13"/>
        <v>49.5</v>
      </c>
      <c r="C59" s="239">
        <f t="shared" si="14"/>
        <v>134.5</v>
      </c>
      <c r="D59" s="218" t="s">
        <v>745</v>
      </c>
      <c r="E59" s="219" t="s">
        <v>60</v>
      </c>
      <c r="F59" s="220"/>
      <c r="G59" s="223">
        <f t="shared" si="7"/>
        <v>0.5494791666666666</v>
      </c>
      <c r="H59" s="223">
        <f t="shared" si="8"/>
        <v>0.5534722222222221</v>
      </c>
      <c r="I59" s="223">
        <f t="shared" si="9"/>
        <v>0.5580357142857143</v>
      </c>
      <c r="J59" s="223">
        <f t="shared" si="10"/>
        <v>0.563301282051282</v>
      </c>
      <c r="K59" s="223">
        <f t="shared" si="11"/>
        <v>0.5694444444444444</v>
      </c>
      <c r="L59" s="133">
        <f t="shared" si="12"/>
        <v>23</v>
      </c>
    </row>
    <row r="60" spans="1:12" s="86" customFormat="1" ht="12" customHeight="1">
      <c r="A60" s="239">
        <v>3</v>
      </c>
      <c r="B60" s="239">
        <f t="shared" si="13"/>
        <v>46.5</v>
      </c>
      <c r="C60" s="239">
        <f t="shared" si="14"/>
        <v>137.5</v>
      </c>
      <c r="D60" s="218" t="s">
        <v>473</v>
      </c>
      <c r="E60" s="219" t="s">
        <v>60</v>
      </c>
      <c r="F60" s="220"/>
      <c r="G60" s="223">
        <f t="shared" si="7"/>
        <v>0.5572916666666666</v>
      </c>
      <c r="H60" s="223">
        <f t="shared" si="8"/>
        <v>0.5618055555555556</v>
      </c>
      <c r="I60" s="223">
        <f t="shared" si="9"/>
        <v>0.5669642857142857</v>
      </c>
      <c r="J60" s="223">
        <f t="shared" si="10"/>
        <v>0.5729166666666666</v>
      </c>
      <c r="K60" s="223">
        <f t="shared" si="11"/>
        <v>0.579861111111111</v>
      </c>
      <c r="L60" s="133">
        <f t="shared" si="12"/>
        <v>26</v>
      </c>
    </row>
    <row r="61" spans="1:12" s="86" customFormat="1" ht="12" customHeight="1">
      <c r="A61" s="239">
        <v>8.5</v>
      </c>
      <c r="B61" s="239">
        <f t="shared" si="13"/>
        <v>38</v>
      </c>
      <c r="C61" s="239">
        <f t="shared" si="14"/>
        <v>146</v>
      </c>
      <c r="D61" s="218" t="s">
        <v>474</v>
      </c>
      <c r="E61" s="219" t="s">
        <v>475</v>
      </c>
      <c r="F61" s="220"/>
      <c r="G61" s="223">
        <f t="shared" si="7"/>
        <v>0.5794270833333333</v>
      </c>
      <c r="H61" s="223">
        <f t="shared" si="8"/>
        <v>0.5854166666666667</v>
      </c>
      <c r="I61" s="223">
        <f t="shared" si="9"/>
        <v>0.5922619047619048</v>
      </c>
      <c r="J61" s="223">
        <f t="shared" si="10"/>
        <v>0.6001602564102564</v>
      </c>
      <c r="K61" s="223">
        <f t="shared" si="11"/>
        <v>0.609375</v>
      </c>
      <c r="L61" s="133">
        <f t="shared" si="12"/>
        <v>34.5</v>
      </c>
    </row>
    <row r="62" spans="1:12" s="86" customFormat="1" ht="12" customHeight="1">
      <c r="A62" s="239">
        <v>5</v>
      </c>
      <c r="B62" s="239">
        <f t="shared" si="13"/>
        <v>33</v>
      </c>
      <c r="C62" s="239">
        <f t="shared" si="14"/>
        <v>151</v>
      </c>
      <c r="D62" s="218" t="s">
        <v>476</v>
      </c>
      <c r="E62" s="219" t="s">
        <v>475</v>
      </c>
      <c r="F62" s="220"/>
      <c r="G62" s="223">
        <f>SUM($G$51+$O$3*L62)</f>
        <v>0.5924479166666666</v>
      </c>
      <c r="H62" s="223">
        <f>SUM($H$51+$P$3*L62)</f>
        <v>0.5993055555555555</v>
      </c>
      <c r="I62" s="223">
        <f>SUM($I$51+$Q$3*L62)</f>
        <v>0.6071428571428571</v>
      </c>
      <c r="J62" s="223">
        <f>SUM($J$51+$R$3*L62)</f>
        <v>0.6161858974358974</v>
      </c>
      <c r="K62" s="223">
        <f>SUM($K$51+$S$3*L62)</f>
        <v>0.626736111111111</v>
      </c>
      <c r="L62" s="133">
        <f>L61+A62</f>
        <v>39.5</v>
      </c>
    </row>
    <row r="63" spans="1:12" s="86" customFormat="1" ht="12" customHeight="1">
      <c r="A63" s="239">
        <v>6</v>
      </c>
      <c r="B63" s="239">
        <f t="shared" si="13"/>
        <v>27</v>
      </c>
      <c r="C63" s="239">
        <f t="shared" si="14"/>
        <v>157</v>
      </c>
      <c r="D63" s="225" t="s">
        <v>477</v>
      </c>
      <c r="E63" s="219" t="s">
        <v>475</v>
      </c>
      <c r="F63" s="220">
        <v>703</v>
      </c>
      <c r="G63" s="223">
        <f>SUM($G$51+$O$3*L63)</f>
        <v>0.6080729166666666</v>
      </c>
      <c r="H63" s="223">
        <f>SUM($H$51+$P$3*L63)</f>
        <v>0.6159722222222221</v>
      </c>
      <c r="I63" s="223">
        <f>SUM($I$51+$Q$3*L63)</f>
        <v>0.625</v>
      </c>
      <c r="J63" s="223">
        <f>SUM($J$51+$R$3*L63)</f>
        <v>0.6354166666666666</v>
      </c>
      <c r="K63" s="223">
        <f>SUM($K$51+$S$3*L63)</f>
        <v>0.6475694444444444</v>
      </c>
      <c r="L63" s="133">
        <f>L62+A63</f>
        <v>45.5</v>
      </c>
    </row>
    <row r="64" spans="1:12" s="86" customFormat="1" ht="12" customHeight="1">
      <c r="A64" s="239">
        <v>0</v>
      </c>
      <c r="B64" s="239">
        <f t="shared" si="13"/>
        <v>27</v>
      </c>
      <c r="C64" s="239">
        <f t="shared" si="14"/>
        <v>157</v>
      </c>
      <c r="D64" s="225" t="s">
        <v>478</v>
      </c>
      <c r="E64" s="219" t="s">
        <v>144</v>
      </c>
      <c r="F64" s="220"/>
      <c r="G64" s="223">
        <f>SUM($G$51+$O$3*L64)</f>
        <v>0.6080729166666666</v>
      </c>
      <c r="H64" s="223">
        <f>SUM($H$51+$P$3*L64)</f>
        <v>0.6159722222222221</v>
      </c>
      <c r="I64" s="223">
        <f>SUM($I$51+$Q$3*L64)</f>
        <v>0.625</v>
      </c>
      <c r="J64" s="223">
        <f>SUM($J$51+$R$3*L64)</f>
        <v>0.6354166666666666</v>
      </c>
      <c r="K64" s="223">
        <f>SUM($K$51+$S$3*L64)</f>
        <v>0.6475694444444444</v>
      </c>
      <c r="L64" s="133">
        <f>L63+A64</f>
        <v>45.5</v>
      </c>
    </row>
    <row r="65" spans="1:12" s="86" customFormat="1" ht="12" customHeight="1">
      <c r="A65" s="239">
        <v>5</v>
      </c>
      <c r="B65" s="239">
        <f t="shared" si="13"/>
        <v>22</v>
      </c>
      <c r="C65" s="239">
        <f t="shared" si="14"/>
        <v>162</v>
      </c>
      <c r="D65" s="225" t="s">
        <v>479</v>
      </c>
      <c r="E65" s="219" t="s">
        <v>144</v>
      </c>
      <c r="F65" s="220">
        <v>795</v>
      </c>
      <c r="G65" s="223">
        <f t="shared" si="7"/>
        <v>0.62109375</v>
      </c>
      <c r="H65" s="223">
        <f t="shared" si="8"/>
        <v>0.6298611111111111</v>
      </c>
      <c r="I65" s="223">
        <f t="shared" si="9"/>
        <v>0.6398809523809523</v>
      </c>
      <c r="J65" s="223">
        <f t="shared" si="10"/>
        <v>0.6514423076923077</v>
      </c>
      <c r="K65" s="223">
        <f t="shared" si="11"/>
        <v>0.6649305555555556</v>
      </c>
      <c r="L65" s="133">
        <f t="shared" si="12"/>
        <v>50.5</v>
      </c>
    </row>
    <row r="66" spans="1:12" ht="12" customHeight="1">
      <c r="A66" s="239">
        <v>0.5</v>
      </c>
      <c r="B66" s="239">
        <f t="shared" si="13"/>
        <v>21.5</v>
      </c>
      <c r="C66" s="239">
        <f t="shared" si="14"/>
        <v>162.5</v>
      </c>
      <c r="D66" s="218" t="s">
        <v>480</v>
      </c>
      <c r="E66" s="219" t="s">
        <v>51</v>
      </c>
      <c r="F66" s="220"/>
      <c r="G66" s="223">
        <f t="shared" si="7"/>
        <v>0.6223958333333333</v>
      </c>
      <c r="H66" s="223">
        <f t="shared" si="8"/>
        <v>0.63125</v>
      </c>
      <c r="I66" s="223">
        <f t="shared" si="9"/>
        <v>0.6413690476190476</v>
      </c>
      <c r="J66" s="223">
        <f t="shared" si="10"/>
        <v>0.6530448717948718</v>
      </c>
      <c r="K66" s="223">
        <f t="shared" si="11"/>
        <v>0.6666666666666666</v>
      </c>
      <c r="L66" s="133">
        <f t="shared" si="12"/>
        <v>51</v>
      </c>
    </row>
    <row r="67" spans="1:12" ht="12" customHeight="1">
      <c r="A67" s="239">
        <v>7</v>
      </c>
      <c r="B67" s="239">
        <f t="shared" si="13"/>
        <v>14.5</v>
      </c>
      <c r="C67" s="239">
        <f t="shared" si="14"/>
        <v>169.5</v>
      </c>
      <c r="D67" s="218" t="s">
        <v>481</v>
      </c>
      <c r="E67" s="219" t="s">
        <v>51</v>
      </c>
      <c r="F67" s="220"/>
      <c r="G67" s="223">
        <f t="shared" si="7"/>
        <v>0.640625</v>
      </c>
      <c r="H67" s="223">
        <f t="shared" si="8"/>
        <v>0.6506944444444445</v>
      </c>
      <c r="I67" s="223">
        <f t="shared" si="9"/>
        <v>0.6622023809523809</v>
      </c>
      <c r="J67" s="223">
        <f t="shared" si="10"/>
        <v>0.6754807692307692</v>
      </c>
      <c r="K67" s="223">
        <f t="shared" si="11"/>
        <v>0.6909722222222222</v>
      </c>
      <c r="L67" s="133">
        <f t="shared" si="12"/>
        <v>58</v>
      </c>
    </row>
    <row r="68" spans="1:12" ht="12" customHeight="1">
      <c r="A68" s="239">
        <v>5.5</v>
      </c>
      <c r="B68" s="239">
        <f t="shared" si="13"/>
        <v>9</v>
      </c>
      <c r="C68" s="239">
        <f t="shared" si="14"/>
        <v>175</v>
      </c>
      <c r="D68" s="225" t="s">
        <v>482</v>
      </c>
      <c r="E68" s="219" t="s">
        <v>483</v>
      </c>
      <c r="F68" s="220"/>
      <c r="G68" s="223">
        <f t="shared" si="7"/>
        <v>0.6549479166666666</v>
      </c>
      <c r="H68" s="223">
        <f t="shared" si="8"/>
        <v>0.6659722222222222</v>
      </c>
      <c r="I68" s="223">
        <f t="shared" si="9"/>
        <v>0.6785714285714286</v>
      </c>
      <c r="J68" s="223">
        <f t="shared" si="10"/>
        <v>0.6931089743589743</v>
      </c>
      <c r="K68" s="223">
        <f t="shared" si="11"/>
        <v>0.7100694444444444</v>
      </c>
      <c r="L68" s="133">
        <f t="shared" si="12"/>
        <v>63.5</v>
      </c>
    </row>
    <row r="69" spans="1:12" ht="12" customHeight="1" hidden="1">
      <c r="A69" s="239"/>
      <c r="B69" s="239">
        <f t="shared" si="13"/>
        <v>9</v>
      </c>
      <c r="C69" s="239">
        <f t="shared" si="14"/>
        <v>175</v>
      </c>
      <c r="D69" s="218"/>
      <c r="E69" s="219"/>
      <c r="F69" s="220"/>
      <c r="G69" s="223">
        <f t="shared" si="7"/>
        <v>0.6549479166666666</v>
      </c>
      <c r="H69" s="223">
        <f t="shared" si="8"/>
        <v>0.6659722222222222</v>
      </c>
      <c r="I69" s="223">
        <f t="shared" si="9"/>
        <v>0.6785714285714286</v>
      </c>
      <c r="J69" s="223">
        <f t="shared" si="10"/>
        <v>0.6931089743589743</v>
      </c>
      <c r="K69" s="223">
        <f t="shared" si="11"/>
        <v>0.7100694444444444</v>
      </c>
      <c r="L69" s="133">
        <f t="shared" si="12"/>
        <v>63.5</v>
      </c>
    </row>
    <row r="70" spans="1:12" ht="12" customHeight="1" hidden="1">
      <c r="A70" s="239"/>
      <c r="B70" s="239">
        <f t="shared" si="13"/>
        <v>9</v>
      </c>
      <c r="C70" s="239">
        <f t="shared" si="14"/>
        <v>175</v>
      </c>
      <c r="D70" s="218"/>
      <c r="E70" s="219"/>
      <c r="F70" s="220"/>
      <c r="G70" s="223">
        <f t="shared" si="7"/>
        <v>0.6549479166666666</v>
      </c>
      <c r="H70" s="223">
        <f t="shared" si="8"/>
        <v>0.6659722222222222</v>
      </c>
      <c r="I70" s="223">
        <f t="shared" si="9"/>
        <v>0.6785714285714286</v>
      </c>
      <c r="J70" s="223">
        <f t="shared" si="10"/>
        <v>0.6931089743589743</v>
      </c>
      <c r="K70" s="223">
        <f t="shared" si="11"/>
        <v>0.7100694444444444</v>
      </c>
      <c r="L70" s="133">
        <f t="shared" si="12"/>
        <v>63.5</v>
      </c>
    </row>
    <row r="71" spans="1:12" ht="12" customHeight="1" hidden="1">
      <c r="A71" s="239"/>
      <c r="B71" s="239">
        <f t="shared" si="13"/>
        <v>9</v>
      </c>
      <c r="C71" s="239">
        <f t="shared" si="14"/>
        <v>175</v>
      </c>
      <c r="D71" s="218"/>
      <c r="E71" s="219"/>
      <c r="F71" s="220"/>
      <c r="G71" s="223">
        <f t="shared" si="7"/>
        <v>0.6549479166666666</v>
      </c>
      <c r="H71" s="223">
        <f t="shared" si="8"/>
        <v>0.6659722222222222</v>
      </c>
      <c r="I71" s="223">
        <f t="shared" si="9"/>
        <v>0.6785714285714286</v>
      </c>
      <c r="J71" s="223">
        <f t="shared" si="10"/>
        <v>0.6931089743589743</v>
      </c>
      <c r="K71" s="223">
        <f t="shared" si="11"/>
        <v>0.7100694444444444</v>
      </c>
      <c r="L71" s="133">
        <f t="shared" si="12"/>
        <v>63.5</v>
      </c>
    </row>
    <row r="72" spans="1:12" ht="12" customHeight="1" hidden="1">
      <c r="A72" s="239"/>
      <c r="B72" s="239">
        <f t="shared" si="13"/>
        <v>9</v>
      </c>
      <c r="C72" s="239">
        <f t="shared" si="14"/>
        <v>175</v>
      </c>
      <c r="D72" s="218"/>
      <c r="E72" s="219"/>
      <c r="F72" s="220"/>
      <c r="G72" s="223">
        <f t="shared" si="7"/>
        <v>0.6549479166666666</v>
      </c>
      <c r="H72" s="223">
        <f t="shared" si="8"/>
        <v>0.6659722222222222</v>
      </c>
      <c r="I72" s="223">
        <f t="shared" si="9"/>
        <v>0.6785714285714286</v>
      </c>
      <c r="J72" s="223">
        <f t="shared" si="10"/>
        <v>0.6931089743589743</v>
      </c>
      <c r="K72" s="223">
        <f t="shared" si="11"/>
        <v>0.7100694444444444</v>
      </c>
      <c r="L72" s="133">
        <f t="shared" si="12"/>
        <v>63.5</v>
      </c>
    </row>
    <row r="73" spans="1:12" ht="12" customHeight="1" hidden="1">
      <c r="A73" s="239"/>
      <c r="B73" s="239">
        <f t="shared" si="13"/>
        <v>9</v>
      </c>
      <c r="C73" s="239">
        <f t="shared" si="14"/>
        <v>175</v>
      </c>
      <c r="D73" s="243"/>
      <c r="E73" s="219"/>
      <c r="F73" s="226"/>
      <c r="G73" s="223">
        <f t="shared" si="7"/>
        <v>0.6549479166666666</v>
      </c>
      <c r="H73" s="223">
        <f t="shared" si="8"/>
        <v>0.6659722222222222</v>
      </c>
      <c r="I73" s="223">
        <f t="shared" si="9"/>
        <v>0.6785714285714286</v>
      </c>
      <c r="J73" s="223">
        <f t="shared" si="10"/>
        <v>0.6931089743589743</v>
      </c>
      <c r="K73" s="223">
        <f t="shared" si="11"/>
        <v>0.7100694444444444</v>
      </c>
      <c r="L73" s="133">
        <f t="shared" si="12"/>
        <v>63.5</v>
      </c>
    </row>
    <row r="74" spans="1:12" ht="12" customHeight="1" hidden="1">
      <c r="A74" s="239"/>
      <c r="B74" s="239">
        <f t="shared" si="13"/>
        <v>9</v>
      </c>
      <c r="C74" s="239">
        <f t="shared" si="14"/>
        <v>175</v>
      </c>
      <c r="D74" s="218"/>
      <c r="E74" s="219"/>
      <c r="F74" s="220"/>
      <c r="G74" s="223">
        <f t="shared" si="7"/>
        <v>0.6549479166666666</v>
      </c>
      <c r="H74" s="223">
        <f t="shared" si="8"/>
        <v>0.6659722222222222</v>
      </c>
      <c r="I74" s="223">
        <f t="shared" si="9"/>
        <v>0.6785714285714286</v>
      </c>
      <c r="J74" s="223">
        <f t="shared" si="10"/>
        <v>0.6931089743589743</v>
      </c>
      <c r="K74" s="223">
        <f t="shared" si="11"/>
        <v>0.7100694444444444</v>
      </c>
      <c r="L74" s="133">
        <f t="shared" si="12"/>
        <v>63.5</v>
      </c>
    </row>
    <row r="75" spans="1:12" ht="12" customHeight="1" hidden="1">
      <c r="A75" s="239"/>
      <c r="B75" s="239">
        <f t="shared" si="13"/>
        <v>9</v>
      </c>
      <c r="C75" s="239">
        <f t="shared" si="14"/>
        <v>175</v>
      </c>
      <c r="D75" s="218"/>
      <c r="E75" s="219"/>
      <c r="F75" s="220"/>
      <c r="G75" s="223">
        <f t="shared" si="7"/>
        <v>0.6549479166666666</v>
      </c>
      <c r="H75" s="223">
        <f t="shared" si="8"/>
        <v>0.6659722222222222</v>
      </c>
      <c r="I75" s="223">
        <f t="shared" si="9"/>
        <v>0.6785714285714286</v>
      </c>
      <c r="J75" s="223">
        <f t="shared" si="10"/>
        <v>0.6931089743589743</v>
      </c>
      <c r="K75" s="223">
        <f t="shared" si="11"/>
        <v>0.7100694444444444</v>
      </c>
      <c r="L75" s="133">
        <f t="shared" si="12"/>
        <v>63.5</v>
      </c>
    </row>
    <row r="76" spans="1:12" ht="12" customHeight="1" hidden="1">
      <c r="A76" s="239"/>
      <c r="B76" s="239">
        <f t="shared" si="13"/>
        <v>9</v>
      </c>
      <c r="C76" s="239">
        <f t="shared" si="14"/>
        <v>175</v>
      </c>
      <c r="D76" s="218"/>
      <c r="E76" s="219"/>
      <c r="F76" s="220"/>
      <c r="G76" s="223">
        <f t="shared" si="7"/>
        <v>0.6549479166666666</v>
      </c>
      <c r="H76" s="223">
        <f t="shared" si="8"/>
        <v>0.6659722222222222</v>
      </c>
      <c r="I76" s="223">
        <f t="shared" si="9"/>
        <v>0.6785714285714286</v>
      </c>
      <c r="J76" s="223">
        <f t="shared" si="10"/>
        <v>0.6931089743589743</v>
      </c>
      <c r="K76" s="223">
        <f t="shared" si="11"/>
        <v>0.7100694444444444</v>
      </c>
      <c r="L76" s="133">
        <f t="shared" si="12"/>
        <v>63.5</v>
      </c>
    </row>
    <row r="77" spans="1:12" ht="12" customHeight="1" hidden="1">
      <c r="A77" s="239"/>
      <c r="B77" s="239">
        <f t="shared" si="13"/>
        <v>9</v>
      </c>
      <c r="C77" s="239">
        <f t="shared" si="14"/>
        <v>175</v>
      </c>
      <c r="D77" s="218"/>
      <c r="E77" s="219"/>
      <c r="F77" s="220"/>
      <c r="G77" s="223">
        <f t="shared" si="7"/>
        <v>0.6549479166666666</v>
      </c>
      <c r="H77" s="223">
        <f t="shared" si="8"/>
        <v>0.6659722222222222</v>
      </c>
      <c r="I77" s="223">
        <f t="shared" si="9"/>
        <v>0.6785714285714286</v>
      </c>
      <c r="J77" s="223">
        <f t="shared" si="10"/>
        <v>0.6931089743589743</v>
      </c>
      <c r="K77" s="223">
        <f t="shared" si="11"/>
        <v>0.7100694444444444</v>
      </c>
      <c r="L77" s="133">
        <f t="shared" si="12"/>
        <v>63.5</v>
      </c>
    </row>
    <row r="78" spans="1:12" ht="12" customHeight="1" hidden="1">
      <c r="A78" s="239"/>
      <c r="B78" s="239">
        <f t="shared" si="13"/>
        <v>9</v>
      </c>
      <c r="C78" s="239">
        <f t="shared" si="14"/>
        <v>175</v>
      </c>
      <c r="D78" s="218"/>
      <c r="E78" s="219"/>
      <c r="F78" s="220"/>
      <c r="G78" s="223">
        <f t="shared" si="7"/>
        <v>0.6549479166666666</v>
      </c>
      <c r="H78" s="223">
        <f t="shared" si="8"/>
        <v>0.6659722222222222</v>
      </c>
      <c r="I78" s="223">
        <f t="shared" si="9"/>
        <v>0.6785714285714286</v>
      </c>
      <c r="J78" s="223">
        <f t="shared" si="10"/>
        <v>0.6931089743589743</v>
      </c>
      <c r="K78" s="223">
        <f t="shared" si="11"/>
        <v>0.7100694444444444</v>
      </c>
      <c r="L78" s="133">
        <f t="shared" si="12"/>
        <v>63.5</v>
      </c>
    </row>
    <row r="79" spans="1:12" ht="12" customHeight="1" hidden="1">
      <c r="A79" s="239"/>
      <c r="B79" s="239">
        <f>B78-A79</f>
        <v>9</v>
      </c>
      <c r="C79" s="239">
        <f>C78+A79</f>
        <v>175</v>
      </c>
      <c r="D79" s="218"/>
      <c r="E79" s="219"/>
      <c r="F79" s="220"/>
      <c r="G79" s="223">
        <f>SUM($G$51+$O$3*L79)</f>
        <v>0.6549479166666666</v>
      </c>
      <c r="H79" s="223">
        <f>SUM($H$51+$P$3*L79)</f>
        <v>0.6659722222222222</v>
      </c>
      <c r="I79" s="223">
        <f>SUM($I$51+$Q$3*L79)</f>
        <v>0.6785714285714286</v>
      </c>
      <c r="J79" s="223">
        <f>SUM($J$51+$R$3*L79)</f>
        <v>0.6931089743589743</v>
      </c>
      <c r="K79" s="223">
        <f>SUM($K$51+$S$3*L79)</f>
        <v>0.7100694444444444</v>
      </c>
      <c r="L79" s="133">
        <f>L78+A79</f>
        <v>63.5</v>
      </c>
    </row>
    <row r="80" spans="1:12" ht="12" customHeight="1">
      <c r="A80" s="239">
        <v>9</v>
      </c>
      <c r="B80" s="239">
        <f>B79-A80</f>
        <v>0</v>
      </c>
      <c r="C80" s="239">
        <f>C79+A80</f>
        <v>184</v>
      </c>
      <c r="D80" s="230" t="s">
        <v>484</v>
      </c>
      <c r="E80" s="219"/>
      <c r="F80" s="220"/>
      <c r="G80" s="223">
        <f t="shared" si="7"/>
        <v>0.6783854166666666</v>
      </c>
      <c r="H80" s="223">
        <f t="shared" si="8"/>
        <v>0.6909722222222222</v>
      </c>
      <c r="I80" s="223">
        <f t="shared" si="9"/>
        <v>0.7053571428571428</v>
      </c>
      <c r="J80" s="223">
        <f t="shared" si="10"/>
        <v>0.7219551282051282</v>
      </c>
      <c r="K80" s="223">
        <f t="shared" si="11"/>
        <v>0.7413194444444444</v>
      </c>
      <c r="L80" s="133">
        <f t="shared" si="12"/>
        <v>72.5</v>
      </c>
    </row>
    <row r="81" ht="12.75">
      <c r="E81" s="95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75" r:id="rId2"/>
  <headerFooter alignWithMargins="0">
    <oddFooter>&amp;L&amp;F   &amp;D  &amp;T&amp;C
&amp;R&amp;8Les communes en lettres majuscules sont des 
chefs-lieux de cantons, sous-préfectures ou préfectures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87"/>
  <sheetViews>
    <sheetView zoomScalePageLayoutView="0" workbookViewId="0" topLeftCell="A1">
      <selection activeCell="I89" sqref="I89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1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2.75" customHeight="1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 t="s">
        <v>1</v>
      </c>
      <c r="M1" s="30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05" t="s">
        <v>122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5"/>
      <c r="M2" s="10"/>
      <c r="N2" s="35"/>
      <c r="O2" s="35"/>
      <c r="P2" s="5"/>
      <c r="Q2" s="5"/>
      <c r="R2" s="5"/>
      <c r="S2" s="12"/>
    </row>
    <row r="3" spans="1:19" ht="12.75" customHeight="1">
      <c r="A3" s="305" t="s">
        <v>485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168" t="s">
        <v>2</v>
      </c>
      <c r="M3" s="10">
        <v>1</v>
      </c>
      <c r="N3" s="35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04" t="s">
        <v>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5"/>
    </row>
    <row r="5" spans="1:14" ht="12.75" customHeight="1" thickBot="1">
      <c r="A5" s="17"/>
      <c r="B5" s="10"/>
      <c r="C5" s="169" t="s">
        <v>486</v>
      </c>
      <c r="D5" s="306" t="s">
        <v>838</v>
      </c>
      <c r="E5" s="306"/>
      <c r="F5" s="306"/>
      <c r="G5" s="306"/>
      <c r="H5" s="17">
        <v>190</v>
      </c>
      <c r="I5" s="10" t="s">
        <v>5</v>
      </c>
      <c r="J5" s="10"/>
      <c r="K5" s="42"/>
      <c r="L5" s="18">
        <v>0.11458333333333333</v>
      </c>
      <c r="M5" s="18">
        <v>0.11458333333333333</v>
      </c>
      <c r="N5" s="3" t="s">
        <v>6</v>
      </c>
    </row>
    <row r="6" spans="1:14" ht="12.75" customHeight="1" thickBot="1">
      <c r="A6" s="171"/>
      <c r="B6" s="20" t="s">
        <v>5</v>
      </c>
      <c r="C6" s="43"/>
      <c r="D6" s="21" t="s">
        <v>7</v>
      </c>
      <c r="E6" s="22" t="s">
        <v>8</v>
      </c>
      <c r="F6" s="22" t="s">
        <v>9</v>
      </c>
      <c r="G6" s="303" t="s">
        <v>10</v>
      </c>
      <c r="H6" s="303"/>
      <c r="I6" s="303"/>
      <c r="J6" s="303"/>
      <c r="K6" s="312"/>
      <c r="L6" s="18">
        <v>0.4895833333333333</v>
      </c>
      <c r="M6" s="18">
        <v>0.4895833333333333</v>
      </c>
      <c r="N6" s="16" t="s">
        <v>11</v>
      </c>
    </row>
    <row r="7" spans="1:13" s="35" customFormat="1" ht="12.75" customHeight="1" thickBot="1">
      <c r="A7" s="24" t="s">
        <v>12</v>
      </c>
      <c r="B7" s="25" t="s">
        <v>13</v>
      </c>
      <c r="C7" s="25" t="s">
        <v>14</v>
      </c>
      <c r="D7" s="26"/>
      <c r="E7" s="28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16"/>
    </row>
    <row r="8" spans="1:13" s="35" customFormat="1" ht="12" customHeight="1">
      <c r="A8" s="181"/>
      <c r="B8" s="124"/>
      <c r="C8" s="124"/>
      <c r="D8" s="192" t="s">
        <v>471</v>
      </c>
      <c r="E8" s="200"/>
      <c r="F8" s="184"/>
      <c r="G8" s="109"/>
      <c r="H8" s="125"/>
      <c r="I8" s="125"/>
      <c r="J8" s="125"/>
      <c r="K8" s="188"/>
      <c r="L8" s="120"/>
      <c r="M8" s="16"/>
    </row>
    <row r="9" spans="1:15" s="35" customFormat="1" ht="12" customHeight="1">
      <c r="A9" s="239">
        <v>0</v>
      </c>
      <c r="B9" s="217">
        <f>$H$5</f>
        <v>190</v>
      </c>
      <c r="C9" s="217">
        <v>0</v>
      </c>
      <c r="D9" s="230" t="s">
        <v>484</v>
      </c>
      <c r="E9" s="219" t="s">
        <v>487</v>
      </c>
      <c r="F9" s="220"/>
      <c r="G9" s="260">
        <f>$L$5</f>
        <v>0.11458333333333333</v>
      </c>
      <c r="H9" s="260">
        <f>$L$5</f>
        <v>0.11458333333333333</v>
      </c>
      <c r="I9" s="260">
        <f>$L$5</f>
        <v>0.11458333333333333</v>
      </c>
      <c r="J9" s="260">
        <f>$M$5</f>
        <v>0.11458333333333333</v>
      </c>
      <c r="K9" s="260">
        <f>$M$5</f>
        <v>0.11458333333333333</v>
      </c>
      <c r="L9" s="120"/>
      <c r="M9" s="16"/>
      <c r="N9" s="16"/>
      <c r="O9" s="16"/>
    </row>
    <row r="10" spans="1:15" s="35" customFormat="1" ht="12" customHeight="1">
      <c r="A10" s="239">
        <v>4</v>
      </c>
      <c r="B10" s="217">
        <f>B9-A10</f>
        <v>186</v>
      </c>
      <c r="C10" s="217">
        <f>C9+A10</f>
        <v>4</v>
      </c>
      <c r="D10" s="243" t="s">
        <v>488</v>
      </c>
      <c r="E10" s="219" t="s">
        <v>487</v>
      </c>
      <c r="F10" s="220"/>
      <c r="G10" s="223">
        <f>SUM($G$9+$O$3*C10)</f>
        <v>0.125</v>
      </c>
      <c r="H10" s="223">
        <f>SUM($H$9+$P$3*C10)</f>
        <v>0.12569444444444444</v>
      </c>
      <c r="I10" s="223">
        <f>SUM($I$9+$Q$3*C10)</f>
        <v>0.12648809523809523</v>
      </c>
      <c r="J10" s="223">
        <f>SUM($J$9+$R$3*C10)</f>
        <v>0.12740384615384615</v>
      </c>
      <c r="K10" s="223">
        <f>SUM($K$9+$S$3*C10)</f>
        <v>0.1284722222222222</v>
      </c>
      <c r="L10" s="120"/>
      <c r="M10" s="16"/>
      <c r="N10" s="16"/>
      <c r="O10" s="16"/>
    </row>
    <row r="11" spans="1:15" s="35" customFormat="1" ht="12" customHeight="1">
      <c r="A11" s="239">
        <v>3</v>
      </c>
      <c r="B11" s="217">
        <f aca="true" t="shared" si="0" ref="B11:B49">B10-A11</f>
        <v>183</v>
      </c>
      <c r="C11" s="217">
        <f aca="true" t="shared" si="1" ref="C11:C49">C10+A11</f>
        <v>7</v>
      </c>
      <c r="D11" s="243" t="s">
        <v>489</v>
      </c>
      <c r="E11" s="219" t="s">
        <v>490</v>
      </c>
      <c r="F11" s="220"/>
      <c r="G11" s="223">
        <f aca="true" t="shared" si="2" ref="G11:G49">SUM($G$9+$O$3*C11)</f>
        <v>0.1328125</v>
      </c>
      <c r="H11" s="223">
        <f aca="true" t="shared" si="3" ref="H11:H49">SUM($H$9+$P$3*C11)</f>
        <v>0.13402777777777777</v>
      </c>
      <c r="I11" s="223">
        <f aca="true" t="shared" si="4" ref="I11:I49">SUM($I$9+$Q$3*C11)</f>
        <v>0.13541666666666666</v>
      </c>
      <c r="J11" s="223">
        <f aca="true" t="shared" si="5" ref="J11:J49">SUM($J$9+$R$3*C11)</f>
        <v>0.13701923076923075</v>
      </c>
      <c r="K11" s="223">
        <f aca="true" t="shared" si="6" ref="K11:K49">SUM($K$9+$S$3*C11)</f>
        <v>0.1388888888888889</v>
      </c>
      <c r="L11" s="120"/>
      <c r="M11" s="16"/>
      <c r="N11" s="16"/>
      <c r="O11" s="16"/>
    </row>
    <row r="12" spans="1:15" s="35" customFormat="1" ht="12" customHeight="1">
      <c r="A12" s="217">
        <v>8.5</v>
      </c>
      <c r="B12" s="217">
        <f t="shared" si="0"/>
        <v>174.5</v>
      </c>
      <c r="C12" s="217">
        <f t="shared" si="1"/>
        <v>15.5</v>
      </c>
      <c r="D12" s="243" t="s">
        <v>491</v>
      </c>
      <c r="E12" s="227" t="s">
        <v>490</v>
      </c>
      <c r="F12" s="226"/>
      <c r="G12" s="223">
        <f>SUM($G$9+$O$3*C12)</f>
        <v>0.15494791666666666</v>
      </c>
      <c r="H12" s="223">
        <f t="shared" si="3"/>
        <v>0.15763888888888888</v>
      </c>
      <c r="I12" s="223">
        <f t="shared" si="4"/>
        <v>0.1607142857142857</v>
      </c>
      <c r="J12" s="223">
        <f t="shared" si="5"/>
        <v>0.1642628205128205</v>
      </c>
      <c r="K12" s="223">
        <f t="shared" si="6"/>
        <v>0.16840277777777776</v>
      </c>
      <c r="L12" s="120"/>
      <c r="M12" s="16"/>
      <c r="N12" s="16"/>
      <c r="O12" s="16"/>
    </row>
    <row r="13" spans="1:15" s="35" customFormat="1" ht="12" customHeight="1">
      <c r="A13" s="217">
        <v>7.5</v>
      </c>
      <c r="B13" s="217">
        <f t="shared" si="0"/>
        <v>167</v>
      </c>
      <c r="C13" s="217">
        <f t="shared" si="1"/>
        <v>23</v>
      </c>
      <c r="D13" s="243" t="s">
        <v>492</v>
      </c>
      <c r="E13" s="227" t="s">
        <v>490</v>
      </c>
      <c r="F13" s="226"/>
      <c r="G13" s="223">
        <f t="shared" si="2"/>
        <v>0.17447916666666666</v>
      </c>
      <c r="H13" s="223">
        <f t="shared" si="3"/>
        <v>0.1784722222222222</v>
      </c>
      <c r="I13" s="223">
        <f t="shared" si="4"/>
        <v>0.18303571428571427</v>
      </c>
      <c r="J13" s="223">
        <f t="shared" si="5"/>
        <v>0.18830128205128205</v>
      </c>
      <c r="K13" s="223">
        <f t="shared" si="6"/>
        <v>0.19444444444444442</v>
      </c>
      <c r="L13" s="120"/>
      <c r="M13" s="16"/>
      <c r="N13" s="16"/>
      <c r="O13" s="16"/>
    </row>
    <row r="14" spans="1:15" s="35" customFormat="1" ht="12" customHeight="1">
      <c r="A14" s="217">
        <v>8.5</v>
      </c>
      <c r="B14" s="217">
        <f t="shared" si="0"/>
        <v>158.5</v>
      </c>
      <c r="C14" s="217">
        <f t="shared" si="1"/>
        <v>31.5</v>
      </c>
      <c r="D14" s="243" t="s">
        <v>493</v>
      </c>
      <c r="E14" s="227" t="s">
        <v>50</v>
      </c>
      <c r="F14" s="226">
        <v>1149</v>
      </c>
      <c r="G14" s="223">
        <f t="shared" si="2"/>
        <v>0.19661458333333331</v>
      </c>
      <c r="H14" s="223">
        <f t="shared" si="3"/>
        <v>0.20208333333333334</v>
      </c>
      <c r="I14" s="223">
        <f t="shared" si="4"/>
        <v>0.20833333333333331</v>
      </c>
      <c r="J14" s="223">
        <f t="shared" si="5"/>
        <v>0.2155448717948718</v>
      </c>
      <c r="K14" s="223">
        <f t="shared" si="6"/>
        <v>0.22395833333333331</v>
      </c>
      <c r="L14" s="120"/>
      <c r="M14" s="16"/>
      <c r="N14" s="16"/>
      <c r="O14" s="16"/>
    </row>
    <row r="15" spans="1:15" s="35" customFormat="1" ht="12" customHeight="1">
      <c r="A15" s="217">
        <v>5</v>
      </c>
      <c r="B15" s="217">
        <f t="shared" si="0"/>
        <v>153.5</v>
      </c>
      <c r="C15" s="217">
        <f t="shared" si="1"/>
        <v>36.5</v>
      </c>
      <c r="D15" s="228" t="s">
        <v>494</v>
      </c>
      <c r="E15" s="227" t="s">
        <v>50</v>
      </c>
      <c r="F15" s="226"/>
      <c r="G15" s="223">
        <f t="shared" si="2"/>
        <v>0.20963541666666666</v>
      </c>
      <c r="H15" s="223">
        <f t="shared" si="3"/>
        <v>0.2159722222222222</v>
      </c>
      <c r="I15" s="223">
        <f t="shared" si="4"/>
        <v>0.2232142857142857</v>
      </c>
      <c r="J15" s="223">
        <f t="shared" si="5"/>
        <v>0.23157051282051283</v>
      </c>
      <c r="K15" s="223">
        <f t="shared" si="6"/>
        <v>0.24131944444444442</v>
      </c>
      <c r="L15" s="120"/>
      <c r="M15" s="16"/>
      <c r="N15" s="16"/>
      <c r="O15" s="16"/>
    </row>
    <row r="16" spans="1:15" s="35" customFormat="1" ht="12" customHeight="1">
      <c r="A16" s="217">
        <v>5.5</v>
      </c>
      <c r="B16" s="217">
        <f t="shared" si="0"/>
        <v>148</v>
      </c>
      <c r="C16" s="217">
        <f t="shared" si="1"/>
        <v>42</v>
      </c>
      <c r="D16" s="243" t="s">
        <v>495</v>
      </c>
      <c r="E16" s="227" t="s">
        <v>50</v>
      </c>
      <c r="F16" s="226">
        <v>1371</v>
      </c>
      <c r="G16" s="223">
        <f t="shared" si="2"/>
        <v>0.22395833333333331</v>
      </c>
      <c r="H16" s="223">
        <f t="shared" si="3"/>
        <v>0.23124999999999998</v>
      </c>
      <c r="I16" s="223">
        <f t="shared" si="4"/>
        <v>0.23958333333333331</v>
      </c>
      <c r="J16" s="223">
        <f t="shared" si="5"/>
        <v>0.24919871794871795</v>
      </c>
      <c r="K16" s="223">
        <f t="shared" si="6"/>
        <v>0.26041666666666663</v>
      </c>
      <c r="L16" s="120"/>
      <c r="M16" s="16"/>
      <c r="N16" s="16"/>
      <c r="O16" s="16"/>
    </row>
    <row r="17" spans="1:15" s="35" customFormat="1" ht="12" customHeight="1">
      <c r="A17" s="217">
        <v>5.5</v>
      </c>
      <c r="B17" s="217">
        <f t="shared" si="0"/>
        <v>142.5</v>
      </c>
      <c r="C17" s="217">
        <f t="shared" si="1"/>
        <v>47.5</v>
      </c>
      <c r="D17" s="243" t="s">
        <v>496</v>
      </c>
      <c r="E17" s="227" t="s">
        <v>63</v>
      </c>
      <c r="F17" s="226">
        <v>1229</v>
      </c>
      <c r="G17" s="223">
        <f t="shared" si="2"/>
        <v>0.23828125</v>
      </c>
      <c r="H17" s="223">
        <f t="shared" si="3"/>
        <v>0.24652777777777773</v>
      </c>
      <c r="I17" s="223">
        <f t="shared" si="4"/>
        <v>0.25595238095238093</v>
      </c>
      <c r="J17" s="223">
        <f t="shared" si="5"/>
        <v>0.2668269230769231</v>
      </c>
      <c r="K17" s="223">
        <f t="shared" si="6"/>
        <v>0.2795138888888889</v>
      </c>
      <c r="L17" s="120"/>
      <c r="M17" s="16"/>
      <c r="N17" s="16"/>
      <c r="O17" s="16"/>
    </row>
    <row r="18" spans="1:15" s="35" customFormat="1" ht="12" customHeight="1">
      <c r="A18" s="217">
        <v>4</v>
      </c>
      <c r="B18" s="217">
        <f t="shared" si="0"/>
        <v>138.5</v>
      </c>
      <c r="C18" s="217">
        <f t="shared" si="1"/>
        <v>51.5</v>
      </c>
      <c r="D18" s="243" t="s">
        <v>497</v>
      </c>
      <c r="E18" s="227" t="s">
        <v>498</v>
      </c>
      <c r="F18" s="226">
        <v>1416</v>
      </c>
      <c r="G18" s="223">
        <f t="shared" si="2"/>
        <v>0.24869791666666663</v>
      </c>
      <c r="H18" s="223">
        <f t="shared" si="3"/>
        <v>0.25763888888888886</v>
      </c>
      <c r="I18" s="223">
        <f t="shared" si="4"/>
        <v>0.26785714285714285</v>
      </c>
      <c r="J18" s="223">
        <f t="shared" si="5"/>
        <v>0.2796474358974359</v>
      </c>
      <c r="K18" s="223">
        <f t="shared" si="6"/>
        <v>0.2934027777777778</v>
      </c>
      <c r="L18" s="120"/>
      <c r="M18" s="16"/>
      <c r="N18" s="16"/>
      <c r="O18" s="16"/>
    </row>
    <row r="19" spans="1:15" s="35" customFormat="1" ht="12" customHeight="1">
      <c r="A19" s="211">
        <v>7</v>
      </c>
      <c r="B19" s="211">
        <f t="shared" si="0"/>
        <v>131.5</v>
      </c>
      <c r="C19" s="211">
        <f t="shared" si="1"/>
        <v>58.5</v>
      </c>
      <c r="D19" s="261" t="s">
        <v>749</v>
      </c>
      <c r="E19" s="213" t="s">
        <v>748</v>
      </c>
      <c r="F19" s="214"/>
      <c r="G19" s="246">
        <f>SUM($G$9+$O$3*C19)</f>
        <v>0.2669270833333333</v>
      </c>
      <c r="H19" s="246">
        <f>SUM($H$9+$P$3*C19)</f>
        <v>0.2770833333333333</v>
      </c>
      <c r="I19" s="246">
        <f>SUM($I$9+$Q$3*C19)</f>
        <v>0.28869047619047616</v>
      </c>
      <c r="J19" s="246">
        <f>SUM($J$9+$R$3*C19)</f>
        <v>0.3020833333333333</v>
      </c>
      <c r="K19" s="246">
        <f>SUM($K$9+$S$3*C19)</f>
        <v>0.3177083333333333</v>
      </c>
      <c r="L19" s="120"/>
      <c r="M19" s="16"/>
      <c r="N19" s="16"/>
      <c r="O19" s="16"/>
    </row>
    <row r="20" spans="1:15" s="35" customFormat="1" ht="12" customHeight="1">
      <c r="A20" s="217">
        <v>1.5</v>
      </c>
      <c r="B20" s="217">
        <f t="shared" si="0"/>
        <v>130</v>
      </c>
      <c r="C20" s="217">
        <f t="shared" si="1"/>
        <v>60</v>
      </c>
      <c r="D20" s="262" t="s">
        <v>499</v>
      </c>
      <c r="E20" s="227" t="s">
        <v>90</v>
      </c>
      <c r="F20" s="226"/>
      <c r="G20" s="223">
        <f>SUM($G$9+$O$3*C20)</f>
        <v>0.2708333333333333</v>
      </c>
      <c r="H20" s="223">
        <f>SUM($H$9+$P$3*C20)</f>
        <v>0.28125</v>
      </c>
      <c r="I20" s="223">
        <f>SUM($I$9+$Q$3*C20)</f>
        <v>0.29315476190476186</v>
      </c>
      <c r="J20" s="223">
        <f>SUM($J$9+$R$3*C20)</f>
        <v>0.3068910256410256</v>
      </c>
      <c r="K20" s="223">
        <f>SUM($K$9+$S$3*C20)</f>
        <v>0.32291666666666663</v>
      </c>
      <c r="L20" s="120"/>
      <c r="M20" s="16"/>
      <c r="N20" s="16"/>
      <c r="O20" s="16"/>
    </row>
    <row r="21" spans="1:15" s="35" customFormat="1" ht="12" customHeight="1">
      <c r="A21" s="217">
        <v>4</v>
      </c>
      <c r="B21" s="217">
        <f t="shared" si="0"/>
        <v>126</v>
      </c>
      <c r="C21" s="217">
        <f t="shared" si="1"/>
        <v>64</v>
      </c>
      <c r="D21" s="228" t="s">
        <v>500</v>
      </c>
      <c r="E21" s="227" t="s">
        <v>501</v>
      </c>
      <c r="F21" s="226"/>
      <c r="G21" s="223">
        <f t="shared" si="2"/>
        <v>0.28125</v>
      </c>
      <c r="H21" s="223">
        <f t="shared" si="3"/>
        <v>0.29236111111111107</v>
      </c>
      <c r="I21" s="223">
        <f t="shared" si="4"/>
        <v>0.3050595238095238</v>
      </c>
      <c r="J21" s="223">
        <f t="shared" si="5"/>
        <v>0.31971153846153844</v>
      </c>
      <c r="K21" s="223">
        <f t="shared" si="6"/>
        <v>0.3368055555555555</v>
      </c>
      <c r="L21" s="120"/>
      <c r="M21" s="16"/>
      <c r="N21" s="16"/>
      <c r="O21" s="16"/>
    </row>
    <row r="22" spans="1:15" s="35" customFormat="1" ht="12" customHeight="1">
      <c r="A22" s="217">
        <v>1.5</v>
      </c>
      <c r="B22" s="217">
        <f t="shared" si="0"/>
        <v>124.5</v>
      </c>
      <c r="C22" s="217">
        <f t="shared" si="1"/>
        <v>65.5</v>
      </c>
      <c r="D22" s="225" t="s">
        <v>502</v>
      </c>
      <c r="E22" s="227" t="s">
        <v>96</v>
      </c>
      <c r="F22" s="226"/>
      <c r="G22" s="223">
        <f t="shared" si="2"/>
        <v>0.28515625</v>
      </c>
      <c r="H22" s="223">
        <f t="shared" si="3"/>
        <v>0.2965277777777778</v>
      </c>
      <c r="I22" s="223">
        <f t="shared" si="4"/>
        <v>0.30952380952380953</v>
      </c>
      <c r="J22" s="223">
        <f t="shared" si="5"/>
        <v>0.3245192307692308</v>
      </c>
      <c r="K22" s="223">
        <f t="shared" si="6"/>
        <v>0.3420138888888889</v>
      </c>
      <c r="L22" s="120"/>
      <c r="M22" s="16"/>
      <c r="N22" s="16"/>
      <c r="O22" s="16"/>
    </row>
    <row r="23" spans="1:15" s="35" customFormat="1" ht="12" customHeight="1">
      <c r="A23" s="217">
        <v>7.5</v>
      </c>
      <c r="B23" s="217">
        <f t="shared" si="0"/>
        <v>117</v>
      </c>
      <c r="C23" s="217">
        <f t="shared" si="1"/>
        <v>73</v>
      </c>
      <c r="D23" s="243" t="s">
        <v>503</v>
      </c>
      <c r="E23" s="227" t="s">
        <v>96</v>
      </c>
      <c r="F23" s="226"/>
      <c r="G23" s="223">
        <f t="shared" si="2"/>
        <v>0.3046875</v>
      </c>
      <c r="H23" s="223">
        <f t="shared" si="3"/>
        <v>0.3173611111111111</v>
      </c>
      <c r="I23" s="223">
        <f t="shared" si="4"/>
        <v>0.3318452380952381</v>
      </c>
      <c r="J23" s="223">
        <f t="shared" si="5"/>
        <v>0.3485576923076923</v>
      </c>
      <c r="K23" s="223">
        <f t="shared" si="6"/>
        <v>0.3680555555555555</v>
      </c>
      <c r="L23" s="120"/>
      <c r="M23" s="16"/>
      <c r="N23" s="16"/>
      <c r="O23" s="16"/>
    </row>
    <row r="24" spans="1:15" s="35" customFormat="1" ht="12" customHeight="1">
      <c r="A24" s="217">
        <v>2.5</v>
      </c>
      <c r="B24" s="217">
        <f t="shared" si="0"/>
        <v>114.5</v>
      </c>
      <c r="C24" s="217">
        <f t="shared" si="1"/>
        <v>75.5</v>
      </c>
      <c r="D24" s="225" t="s">
        <v>504</v>
      </c>
      <c r="E24" s="227" t="s">
        <v>505</v>
      </c>
      <c r="F24" s="226"/>
      <c r="G24" s="223">
        <f t="shared" si="2"/>
        <v>0.31119791666666663</v>
      </c>
      <c r="H24" s="223">
        <f t="shared" si="3"/>
        <v>0.3243055555555555</v>
      </c>
      <c r="I24" s="223">
        <f t="shared" si="4"/>
        <v>0.33928571428571425</v>
      </c>
      <c r="J24" s="223">
        <f t="shared" si="5"/>
        <v>0.35657051282051283</v>
      </c>
      <c r="K24" s="223">
        <f t="shared" si="6"/>
        <v>0.3767361111111111</v>
      </c>
      <c r="L24" s="120"/>
      <c r="M24" s="16"/>
      <c r="N24" s="16"/>
      <c r="O24" s="16"/>
    </row>
    <row r="25" spans="1:15" s="39" customFormat="1" ht="12" customHeight="1">
      <c r="A25" s="217">
        <v>3</v>
      </c>
      <c r="B25" s="217">
        <f t="shared" si="0"/>
        <v>111.5</v>
      </c>
      <c r="C25" s="217">
        <f t="shared" si="1"/>
        <v>78.5</v>
      </c>
      <c r="D25" s="243" t="s">
        <v>506</v>
      </c>
      <c r="E25" s="227" t="s">
        <v>74</v>
      </c>
      <c r="F25" s="226"/>
      <c r="G25" s="223">
        <f t="shared" si="2"/>
        <v>0.31901041666666663</v>
      </c>
      <c r="H25" s="223">
        <f t="shared" si="3"/>
        <v>0.3326388888888889</v>
      </c>
      <c r="I25" s="223">
        <f t="shared" si="4"/>
        <v>0.3482142857142857</v>
      </c>
      <c r="J25" s="223">
        <f t="shared" si="5"/>
        <v>0.3661858974358974</v>
      </c>
      <c r="K25" s="223">
        <f t="shared" si="6"/>
        <v>0.38715277777777773</v>
      </c>
      <c r="L25" s="120"/>
      <c r="M25" s="139"/>
      <c r="N25" s="139"/>
      <c r="O25" s="139"/>
    </row>
    <row r="26" spans="1:15" s="35" customFormat="1" ht="12" customHeight="1">
      <c r="A26" s="217">
        <v>1.5</v>
      </c>
      <c r="B26" s="217">
        <f t="shared" si="0"/>
        <v>110</v>
      </c>
      <c r="C26" s="217">
        <f t="shared" si="1"/>
        <v>80</v>
      </c>
      <c r="D26" s="225" t="s">
        <v>508</v>
      </c>
      <c r="E26" s="227" t="s">
        <v>505</v>
      </c>
      <c r="F26" s="226"/>
      <c r="G26" s="223">
        <f t="shared" si="2"/>
        <v>0.32291666666666663</v>
      </c>
      <c r="H26" s="223">
        <f t="shared" si="3"/>
        <v>0.3368055555555555</v>
      </c>
      <c r="I26" s="223">
        <f t="shared" si="4"/>
        <v>0.3526785714285714</v>
      </c>
      <c r="J26" s="223">
        <f t="shared" si="5"/>
        <v>0.3709935897435897</v>
      </c>
      <c r="K26" s="223">
        <f t="shared" si="6"/>
        <v>0.3923611111111111</v>
      </c>
      <c r="L26" s="120"/>
      <c r="M26" s="16"/>
      <c r="N26" s="16"/>
      <c r="O26" s="16"/>
    </row>
    <row r="27" spans="1:15" s="35" customFormat="1" ht="12" customHeight="1">
      <c r="A27" s="217">
        <v>7</v>
      </c>
      <c r="B27" s="217">
        <f t="shared" si="0"/>
        <v>103</v>
      </c>
      <c r="C27" s="217">
        <f t="shared" si="1"/>
        <v>87</v>
      </c>
      <c r="D27" s="225" t="s">
        <v>507</v>
      </c>
      <c r="E27" s="227" t="s">
        <v>505</v>
      </c>
      <c r="F27" s="226"/>
      <c r="G27" s="223">
        <f t="shared" si="2"/>
        <v>0.3411458333333333</v>
      </c>
      <c r="H27" s="223">
        <f t="shared" si="3"/>
        <v>0.35624999999999996</v>
      </c>
      <c r="I27" s="223">
        <f t="shared" si="4"/>
        <v>0.3735119047619047</v>
      </c>
      <c r="J27" s="223">
        <f t="shared" si="5"/>
        <v>0.39342948717948717</v>
      </c>
      <c r="K27" s="223">
        <f t="shared" si="6"/>
        <v>0.41666666666666663</v>
      </c>
      <c r="L27" s="120"/>
      <c r="M27" s="16"/>
      <c r="N27" s="16"/>
      <c r="O27" s="16"/>
    </row>
    <row r="28" spans="1:15" s="35" customFormat="1" ht="12" customHeight="1">
      <c r="A28" s="217">
        <v>1.5</v>
      </c>
      <c r="B28" s="217">
        <f t="shared" si="0"/>
        <v>101.5</v>
      </c>
      <c r="C28" s="217">
        <f t="shared" si="1"/>
        <v>88.5</v>
      </c>
      <c r="D28" s="243" t="s">
        <v>509</v>
      </c>
      <c r="E28" s="227" t="s">
        <v>505</v>
      </c>
      <c r="F28" s="226"/>
      <c r="G28" s="223">
        <f t="shared" si="2"/>
        <v>0.3450520833333333</v>
      </c>
      <c r="H28" s="223">
        <f t="shared" si="3"/>
        <v>0.3604166666666666</v>
      </c>
      <c r="I28" s="223">
        <f t="shared" si="4"/>
        <v>0.37797619047619047</v>
      </c>
      <c r="J28" s="223">
        <f t="shared" si="5"/>
        <v>0.39823717948717946</v>
      </c>
      <c r="K28" s="223">
        <f t="shared" si="6"/>
        <v>0.42187499999999994</v>
      </c>
      <c r="L28" s="120"/>
      <c r="M28" s="16"/>
      <c r="N28" s="16"/>
      <c r="O28" s="16"/>
    </row>
    <row r="29" spans="1:15" s="35" customFormat="1" ht="12" customHeight="1">
      <c r="A29" s="217">
        <v>10.5</v>
      </c>
      <c r="B29" s="217">
        <f t="shared" si="0"/>
        <v>91</v>
      </c>
      <c r="C29" s="217">
        <f t="shared" si="1"/>
        <v>99</v>
      </c>
      <c r="D29" s="225" t="s">
        <v>510</v>
      </c>
      <c r="E29" s="227" t="s">
        <v>511</v>
      </c>
      <c r="F29" s="226"/>
      <c r="G29" s="223">
        <f t="shared" si="2"/>
        <v>0.3723958333333333</v>
      </c>
      <c r="H29" s="223">
        <f t="shared" si="3"/>
        <v>0.3895833333333333</v>
      </c>
      <c r="I29" s="223">
        <f t="shared" si="4"/>
        <v>0.40922619047619047</v>
      </c>
      <c r="J29" s="223">
        <f t="shared" si="5"/>
        <v>0.4318910256410256</v>
      </c>
      <c r="K29" s="223">
        <f t="shared" si="6"/>
        <v>0.4583333333333333</v>
      </c>
      <c r="L29" s="120"/>
      <c r="M29" s="16"/>
      <c r="N29" s="16"/>
      <c r="O29" s="16"/>
    </row>
    <row r="30" spans="1:15" s="35" customFormat="1" ht="12" customHeight="1" hidden="1">
      <c r="A30" s="217"/>
      <c r="B30" s="217">
        <f t="shared" si="0"/>
        <v>91</v>
      </c>
      <c r="C30" s="217">
        <f t="shared" si="1"/>
        <v>99</v>
      </c>
      <c r="D30" s="243"/>
      <c r="E30" s="227"/>
      <c r="F30" s="226"/>
      <c r="G30" s="223">
        <f t="shared" si="2"/>
        <v>0.3723958333333333</v>
      </c>
      <c r="H30" s="223">
        <f t="shared" si="3"/>
        <v>0.3895833333333333</v>
      </c>
      <c r="I30" s="223">
        <f t="shared" si="4"/>
        <v>0.40922619047619047</v>
      </c>
      <c r="J30" s="223">
        <f t="shared" si="5"/>
        <v>0.4318910256410256</v>
      </c>
      <c r="K30" s="223">
        <f t="shared" si="6"/>
        <v>0.4583333333333333</v>
      </c>
      <c r="L30" s="120"/>
      <c r="M30" s="16"/>
      <c r="N30" s="16"/>
      <c r="O30" s="16"/>
    </row>
    <row r="31" spans="1:15" s="35" customFormat="1" ht="12" customHeight="1" hidden="1">
      <c r="A31" s="217"/>
      <c r="B31" s="217">
        <f t="shared" si="0"/>
        <v>91</v>
      </c>
      <c r="C31" s="217">
        <f t="shared" si="1"/>
        <v>99</v>
      </c>
      <c r="D31" s="243"/>
      <c r="E31" s="227"/>
      <c r="F31" s="226"/>
      <c r="G31" s="223">
        <f t="shared" si="2"/>
        <v>0.3723958333333333</v>
      </c>
      <c r="H31" s="223">
        <f t="shared" si="3"/>
        <v>0.3895833333333333</v>
      </c>
      <c r="I31" s="223">
        <f t="shared" si="4"/>
        <v>0.40922619047619047</v>
      </c>
      <c r="J31" s="223">
        <f t="shared" si="5"/>
        <v>0.4318910256410256</v>
      </c>
      <c r="K31" s="223">
        <f t="shared" si="6"/>
        <v>0.4583333333333333</v>
      </c>
      <c r="L31" s="120"/>
      <c r="M31" s="16"/>
      <c r="N31" s="16"/>
      <c r="O31" s="16"/>
    </row>
    <row r="32" spans="1:15" s="35" customFormat="1" ht="12" customHeight="1" hidden="1">
      <c r="A32" s="217"/>
      <c r="B32" s="217">
        <f t="shared" si="0"/>
        <v>91</v>
      </c>
      <c r="C32" s="217">
        <f t="shared" si="1"/>
        <v>99</v>
      </c>
      <c r="D32" s="243"/>
      <c r="E32" s="227"/>
      <c r="F32" s="226"/>
      <c r="G32" s="223">
        <f t="shared" si="2"/>
        <v>0.3723958333333333</v>
      </c>
      <c r="H32" s="223">
        <f t="shared" si="3"/>
        <v>0.3895833333333333</v>
      </c>
      <c r="I32" s="223">
        <f t="shared" si="4"/>
        <v>0.40922619047619047</v>
      </c>
      <c r="J32" s="223">
        <f t="shared" si="5"/>
        <v>0.4318910256410256</v>
      </c>
      <c r="K32" s="223">
        <f t="shared" si="6"/>
        <v>0.4583333333333333</v>
      </c>
      <c r="L32" s="120"/>
      <c r="M32" s="16"/>
      <c r="N32" s="16"/>
      <c r="O32" s="16"/>
    </row>
    <row r="33" spans="1:15" s="35" customFormat="1" ht="12" customHeight="1" hidden="1">
      <c r="A33" s="217"/>
      <c r="B33" s="217">
        <f t="shared" si="0"/>
        <v>91</v>
      </c>
      <c r="C33" s="217">
        <f t="shared" si="1"/>
        <v>99</v>
      </c>
      <c r="D33" s="243"/>
      <c r="E33" s="227"/>
      <c r="F33" s="226"/>
      <c r="G33" s="223">
        <f>SUM($G$9+$O$3*C33)</f>
        <v>0.3723958333333333</v>
      </c>
      <c r="H33" s="223">
        <f>SUM($H$9+$P$3*C33)</f>
        <v>0.3895833333333333</v>
      </c>
      <c r="I33" s="223">
        <f>SUM($I$9+$Q$3*C33)</f>
        <v>0.40922619047619047</v>
      </c>
      <c r="J33" s="223">
        <f>SUM($J$9+$R$3*C33)</f>
        <v>0.4318910256410256</v>
      </c>
      <c r="K33" s="223">
        <f>SUM($K$9+$S$3*C33)</f>
        <v>0.4583333333333333</v>
      </c>
      <c r="L33" s="120"/>
      <c r="M33" s="16"/>
      <c r="N33" s="16"/>
      <c r="O33" s="16"/>
    </row>
    <row r="34" spans="1:15" s="35" customFormat="1" ht="12" customHeight="1" hidden="1">
      <c r="A34" s="217"/>
      <c r="B34" s="217">
        <f t="shared" si="0"/>
        <v>91</v>
      </c>
      <c r="C34" s="217">
        <f t="shared" si="1"/>
        <v>99</v>
      </c>
      <c r="D34" s="243"/>
      <c r="E34" s="227"/>
      <c r="F34" s="226"/>
      <c r="G34" s="223">
        <f>SUM($G$9+$O$3*C34)</f>
        <v>0.3723958333333333</v>
      </c>
      <c r="H34" s="223">
        <f>SUM($H$9+$P$3*C34)</f>
        <v>0.3895833333333333</v>
      </c>
      <c r="I34" s="223">
        <f>SUM($I$9+$Q$3*C34)</f>
        <v>0.40922619047619047</v>
      </c>
      <c r="J34" s="223">
        <f>SUM($J$9+$R$3*C34)</f>
        <v>0.4318910256410256</v>
      </c>
      <c r="K34" s="223">
        <f>SUM($K$9+$S$3*C34)</f>
        <v>0.4583333333333333</v>
      </c>
      <c r="L34" s="120"/>
      <c r="M34" s="16"/>
      <c r="N34" s="16"/>
      <c r="O34" s="16"/>
    </row>
    <row r="35" spans="1:15" s="35" customFormat="1" ht="12" customHeight="1" hidden="1">
      <c r="A35" s="217"/>
      <c r="B35" s="217">
        <f t="shared" si="0"/>
        <v>91</v>
      </c>
      <c r="C35" s="217">
        <f t="shared" si="1"/>
        <v>99</v>
      </c>
      <c r="D35" s="228"/>
      <c r="E35" s="227"/>
      <c r="F35" s="226"/>
      <c r="G35" s="223">
        <f t="shared" si="2"/>
        <v>0.3723958333333333</v>
      </c>
      <c r="H35" s="223">
        <f t="shared" si="3"/>
        <v>0.3895833333333333</v>
      </c>
      <c r="I35" s="223">
        <f t="shared" si="4"/>
        <v>0.40922619047619047</v>
      </c>
      <c r="J35" s="223">
        <f t="shared" si="5"/>
        <v>0.4318910256410256</v>
      </c>
      <c r="K35" s="223">
        <f t="shared" si="6"/>
        <v>0.4583333333333333</v>
      </c>
      <c r="L35" s="120"/>
      <c r="M35" s="16"/>
      <c r="N35" s="16"/>
      <c r="O35" s="16"/>
    </row>
    <row r="36" spans="1:15" s="35" customFormat="1" ht="12" customHeight="1" hidden="1">
      <c r="A36" s="217"/>
      <c r="B36" s="217">
        <f t="shared" si="0"/>
        <v>91</v>
      </c>
      <c r="C36" s="217">
        <f t="shared" si="1"/>
        <v>99</v>
      </c>
      <c r="D36" s="243"/>
      <c r="E36" s="227"/>
      <c r="F36" s="226"/>
      <c r="G36" s="223">
        <f t="shared" si="2"/>
        <v>0.3723958333333333</v>
      </c>
      <c r="H36" s="223">
        <f t="shared" si="3"/>
        <v>0.3895833333333333</v>
      </c>
      <c r="I36" s="223">
        <f t="shared" si="4"/>
        <v>0.40922619047619047</v>
      </c>
      <c r="J36" s="223">
        <f t="shared" si="5"/>
        <v>0.4318910256410256</v>
      </c>
      <c r="K36" s="223">
        <f t="shared" si="6"/>
        <v>0.4583333333333333</v>
      </c>
      <c r="L36" s="120"/>
      <c r="M36" s="16"/>
      <c r="N36" s="16"/>
      <c r="O36" s="16"/>
    </row>
    <row r="37" spans="1:15" s="35" customFormat="1" ht="12" customHeight="1" hidden="1">
      <c r="A37" s="217"/>
      <c r="B37" s="217">
        <f t="shared" si="0"/>
        <v>91</v>
      </c>
      <c r="C37" s="217">
        <f t="shared" si="1"/>
        <v>99</v>
      </c>
      <c r="D37" s="243"/>
      <c r="E37" s="227"/>
      <c r="F37" s="226"/>
      <c r="G37" s="223">
        <f t="shared" si="2"/>
        <v>0.3723958333333333</v>
      </c>
      <c r="H37" s="223">
        <f t="shared" si="3"/>
        <v>0.3895833333333333</v>
      </c>
      <c r="I37" s="223">
        <f t="shared" si="4"/>
        <v>0.40922619047619047</v>
      </c>
      <c r="J37" s="223">
        <f t="shared" si="5"/>
        <v>0.4318910256410256</v>
      </c>
      <c r="K37" s="223">
        <f t="shared" si="6"/>
        <v>0.4583333333333333</v>
      </c>
      <c r="L37" s="120"/>
      <c r="M37" s="16"/>
      <c r="N37" s="16"/>
      <c r="O37" s="16"/>
    </row>
    <row r="38" spans="1:15" s="35" customFormat="1" ht="12" customHeight="1" hidden="1">
      <c r="A38" s="217"/>
      <c r="B38" s="217">
        <f t="shared" si="0"/>
        <v>91</v>
      </c>
      <c r="C38" s="217">
        <f t="shared" si="1"/>
        <v>99</v>
      </c>
      <c r="D38" s="243"/>
      <c r="E38" s="227"/>
      <c r="F38" s="226"/>
      <c r="G38" s="223">
        <f t="shared" si="2"/>
        <v>0.3723958333333333</v>
      </c>
      <c r="H38" s="223">
        <f t="shared" si="3"/>
        <v>0.3895833333333333</v>
      </c>
      <c r="I38" s="223">
        <f t="shared" si="4"/>
        <v>0.40922619047619047</v>
      </c>
      <c r="J38" s="223">
        <f t="shared" si="5"/>
        <v>0.4318910256410256</v>
      </c>
      <c r="K38" s="223">
        <f t="shared" si="6"/>
        <v>0.4583333333333333</v>
      </c>
      <c r="L38" s="120"/>
      <c r="M38" s="16"/>
      <c r="N38" s="16"/>
      <c r="O38" s="16"/>
    </row>
    <row r="39" spans="1:15" s="35" customFormat="1" ht="12" customHeight="1" hidden="1">
      <c r="A39" s="217"/>
      <c r="B39" s="217">
        <f t="shared" si="0"/>
        <v>91</v>
      </c>
      <c r="C39" s="217">
        <f t="shared" si="1"/>
        <v>99</v>
      </c>
      <c r="D39" s="243"/>
      <c r="E39" s="227"/>
      <c r="F39" s="226"/>
      <c r="G39" s="223">
        <f t="shared" si="2"/>
        <v>0.3723958333333333</v>
      </c>
      <c r="H39" s="223">
        <f t="shared" si="3"/>
        <v>0.3895833333333333</v>
      </c>
      <c r="I39" s="223">
        <f t="shared" si="4"/>
        <v>0.40922619047619047</v>
      </c>
      <c r="J39" s="223">
        <f t="shared" si="5"/>
        <v>0.4318910256410256</v>
      </c>
      <c r="K39" s="223">
        <f t="shared" si="6"/>
        <v>0.4583333333333333</v>
      </c>
      <c r="L39" s="120"/>
      <c r="M39" s="16"/>
      <c r="N39" s="16"/>
      <c r="O39" s="16"/>
    </row>
    <row r="40" spans="1:15" s="35" customFormat="1" ht="12" customHeight="1" hidden="1">
      <c r="A40" s="217"/>
      <c r="B40" s="217">
        <f t="shared" si="0"/>
        <v>91</v>
      </c>
      <c r="C40" s="217">
        <f t="shared" si="1"/>
        <v>99</v>
      </c>
      <c r="D40" s="243"/>
      <c r="E40" s="227"/>
      <c r="F40" s="226"/>
      <c r="G40" s="223">
        <f t="shared" si="2"/>
        <v>0.3723958333333333</v>
      </c>
      <c r="H40" s="223">
        <f t="shared" si="3"/>
        <v>0.3895833333333333</v>
      </c>
      <c r="I40" s="223">
        <f t="shared" si="4"/>
        <v>0.40922619047619047</v>
      </c>
      <c r="J40" s="223">
        <f t="shared" si="5"/>
        <v>0.4318910256410256</v>
      </c>
      <c r="K40" s="223">
        <f t="shared" si="6"/>
        <v>0.4583333333333333</v>
      </c>
      <c r="L40" s="120"/>
      <c r="M40" s="16"/>
      <c r="N40" s="16"/>
      <c r="O40" s="16"/>
    </row>
    <row r="41" spans="1:15" s="35" customFormat="1" ht="12" customHeight="1" hidden="1">
      <c r="A41" s="239"/>
      <c r="B41" s="217">
        <f t="shared" si="0"/>
        <v>91</v>
      </c>
      <c r="C41" s="217">
        <f t="shared" si="1"/>
        <v>99</v>
      </c>
      <c r="D41" s="243"/>
      <c r="E41" s="219"/>
      <c r="F41" s="220"/>
      <c r="G41" s="223">
        <f t="shared" si="2"/>
        <v>0.3723958333333333</v>
      </c>
      <c r="H41" s="223">
        <f t="shared" si="3"/>
        <v>0.3895833333333333</v>
      </c>
      <c r="I41" s="223">
        <f t="shared" si="4"/>
        <v>0.40922619047619047</v>
      </c>
      <c r="J41" s="223">
        <f t="shared" si="5"/>
        <v>0.4318910256410256</v>
      </c>
      <c r="K41" s="223">
        <f t="shared" si="6"/>
        <v>0.4583333333333333</v>
      </c>
      <c r="L41" s="120"/>
      <c r="M41" s="16"/>
      <c r="N41" s="16"/>
      <c r="O41" s="16"/>
    </row>
    <row r="42" spans="1:15" s="35" customFormat="1" ht="12" customHeight="1" hidden="1">
      <c r="A42" s="239"/>
      <c r="B42" s="217">
        <f t="shared" si="0"/>
        <v>91</v>
      </c>
      <c r="C42" s="217">
        <f t="shared" si="1"/>
        <v>99</v>
      </c>
      <c r="D42" s="243"/>
      <c r="E42" s="219"/>
      <c r="F42" s="220"/>
      <c r="G42" s="223">
        <f t="shared" si="2"/>
        <v>0.3723958333333333</v>
      </c>
      <c r="H42" s="223">
        <f t="shared" si="3"/>
        <v>0.3895833333333333</v>
      </c>
      <c r="I42" s="223">
        <f t="shared" si="4"/>
        <v>0.40922619047619047</v>
      </c>
      <c r="J42" s="223">
        <f t="shared" si="5"/>
        <v>0.4318910256410256</v>
      </c>
      <c r="K42" s="223">
        <f t="shared" si="6"/>
        <v>0.4583333333333333</v>
      </c>
      <c r="L42" s="120"/>
      <c r="M42" s="16"/>
      <c r="N42" s="16"/>
      <c r="O42" s="16"/>
    </row>
    <row r="43" spans="1:15" s="35" customFormat="1" ht="12" customHeight="1" hidden="1">
      <c r="A43" s="239"/>
      <c r="B43" s="217">
        <f t="shared" si="0"/>
        <v>91</v>
      </c>
      <c r="C43" s="217">
        <f t="shared" si="1"/>
        <v>99</v>
      </c>
      <c r="D43" s="243"/>
      <c r="E43" s="219"/>
      <c r="F43" s="220"/>
      <c r="G43" s="223">
        <f t="shared" si="2"/>
        <v>0.3723958333333333</v>
      </c>
      <c r="H43" s="223">
        <f t="shared" si="3"/>
        <v>0.3895833333333333</v>
      </c>
      <c r="I43" s="223">
        <f t="shared" si="4"/>
        <v>0.40922619047619047</v>
      </c>
      <c r="J43" s="223">
        <f t="shared" si="5"/>
        <v>0.4318910256410256</v>
      </c>
      <c r="K43" s="223">
        <f t="shared" si="6"/>
        <v>0.4583333333333333</v>
      </c>
      <c r="L43" s="100"/>
      <c r="M43" s="16"/>
      <c r="N43" s="16"/>
      <c r="O43" s="16"/>
    </row>
    <row r="44" spans="1:15" s="35" customFormat="1" ht="12" customHeight="1" hidden="1">
      <c r="A44" s="239"/>
      <c r="B44" s="217">
        <f t="shared" si="0"/>
        <v>91</v>
      </c>
      <c r="C44" s="217">
        <f t="shared" si="1"/>
        <v>99</v>
      </c>
      <c r="D44" s="243"/>
      <c r="E44" s="219"/>
      <c r="F44" s="220"/>
      <c r="G44" s="223">
        <f t="shared" si="2"/>
        <v>0.3723958333333333</v>
      </c>
      <c r="H44" s="223">
        <f t="shared" si="3"/>
        <v>0.3895833333333333</v>
      </c>
      <c r="I44" s="223">
        <f t="shared" si="4"/>
        <v>0.40922619047619047</v>
      </c>
      <c r="J44" s="223">
        <f t="shared" si="5"/>
        <v>0.4318910256410256</v>
      </c>
      <c r="K44" s="223">
        <f t="shared" si="6"/>
        <v>0.4583333333333333</v>
      </c>
      <c r="L44" s="100"/>
      <c r="M44" s="16"/>
      <c r="N44" s="16"/>
      <c r="O44" s="16"/>
    </row>
    <row r="45" spans="1:15" s="35" customFormat="1" ht="12" customHeight="1" hidden="1">
      <c r="A45" s="239"/>
      <c r="B45" s="217">
        <f t="shared" si="0"/>
        <v>91</v>
      </c>
      <c r="C45" s="217">
        <f t="shared" si="1"/>
        <v>99</v>
      </c>
      <c r="D45" s="243"/>
      <c r="E45" s="219"/>
      <c r="F45" s="220"/>
      <c r="G45" s="223">
        <f t="shared" si="2"/>
        <v>0.3723958333333333</v>
      </c>
      <c r="H45" s="223">
        <f t="shared" si="3"/>
        <v>0.3895833333333333</v>
      </c>
      <c r="I45" s="223">
        <f t="shared" si="4"/>
        <v>0.40922619047619047</v>
      </c>
      <c r="J45" s="223">
        <f t="shared" si="5"/>
        <v>0.4318910256410256</v>
      </c>
      <c r="K45" s="223">
        <f t="shared" si="6"/>
        <v>0.4583333333333333</v>
      </c>
      <c r="L45" s="100"/>
      <c r="M45" s="16"/>
      <c r="N45" s="16"/>
      <c r="O45" s="16"/>
    </row>
    <row r="46" spans="1:15" s="35" customFormat="1" ht="12" customHeight="1" hidden="1">
      <c r="A46" s="239"/>
      <c r="B46" s="217">
        <f t="shared" si="0"/>
        <v>91</v>
      </c>
      <c r="C46" s="217">
        <f t="shared" si="1"/>
        <v>99</v>
      </c>
      <c r="D46" s="243"/>
      <c r="E46" s="219"/>
      <c r="F46" s="220"/>
      <c r="G46" s="223">
        <f t="shared" si="2"/>
        <v>0.3723958333333333</v>
      </c>
      <c r="H46" s="223">
        <f t="shared" si="3"/>
        <v>0.3895833333333333</v>
      </c>
      <c r="I46" s="223">
        <f t="shared" si="4"/>
        <v>0.40922619047619047</v>
      </c>
      <c r="J46" s="223">
        <f t="shared" si="5"/>
        <v>0.4318910256410256</v>
      </c>
      <c r="K46" s="223">
        <f t="shared" si="6"/>
        <v>0.4583333333333333</v>
      </c>
      <c r="L46" s="100"/>
      <c r="M46" s="16"/>
      <c r="N46" s="16"/>
      <c r="O46" s="16"/>
    </row>
    <row r="47" spans="1:15" s="35" customFormat="1" ht="12" customHeight="1" hidden="1">
      <c r="A47" s="239"/>
      <c r="B47" s="217">
        <f t="shared" si="0"/>
        <v>91</v>
      </c>
      <c r="C47" s="217">
        <f t="shared" si="1"/>
        <v>99</v>
      </c>
      <c r="D47" s="243"/>
      <c r="E47" s="219"/>
      <c r="F47" s="220"/>
      <c r="G47" s="223">
        <f t="shared" si="2"/>
        <v>0.3723958333333333</v>
      </c>
      <c r="H47" s="223">
        <f t="shared" si="3"/>
        <v>0.3895833333333333</v>
      </c>
      <c r="I47" s="223">
        <f t="shared" si="4"/>
        <v>0.40922619047619047</v>
      </c>
      <c r="J47" s="223">
        <f t="shared" si="5"/>
        <v>0.4318910256410256</v>
      </c>
      <c r="K47" s="223">
        <f t="shared" si="6"/>
        <v>0.4583333333333333</v>
      </c>
      <c r="L47" s="100"/>
      <c r="M47" s="16"/>
      <c r="N47" s="16"/>
      <c r="O47" s="16"/>
    </row>
    <row r="48" spans="1:15" s="35" customFormat="1" ht="12" customHeight="1" hidden="1">
      <c r="A48" s="239"/>
      <c r="B48" s="217">
        <f t="shared" si="0"/>
        <v>91</v>
      </c>
      <c r="C48" s="217">
        <f t="shared" si="1"/>
        <v>99</v>
      </c>
      <c r="D48" s="243"/>
      <c r="E48" s="219"/>
      <c r="F48" s="220"/>
      <c r="G48" s="223">
        <f t="shared" si="2"/>
        <v>0.3723958333333333</v>
      </c>
      <c r="H48" s="223">
        <f t="shared" si="3"/>
        <v>0.3895833333333333</v>
      </c>
      <c r="I48" s="223">
        <f t="shared" si="4"/>
        <v>0.40922619047619047</v>
      </c>
      <c r="J48" s="223">
        <f t="shared" si="5"/>
        <v>0.4318910256410256</v>
      </c>
      <c r="K48" s="223">
        <f t="shared" si="6"/>
        <v>0.4583333333333333</v>
      </c>
      <c r="L48" s="100"/>
      <c r="M48" s="16"/>
      <c r="N48" s="16"/>
      <c r="O48" s="16"/>
    </row>
    <row r="49" spans="1:15" s="35" customFormat="1" ht="12" customHeight="1">
      <c r="A49" s="239">
        <v>19</v>
      </c>
      <c r="B49" s="217">
        <f t="shared" si="0"/>
        <v>72</v>
      </c>
      <c r="C49" s="217">
        <f t="shared" si="1"/>
        <v>118</v>
      </c>
      <c r="D49" s="259" t="s">
        <v>512</v>
      </c>
      <c r="E49" s="219"/>
      <c r="F49" s="220"/>
      <c r="G49" s="223">
        <f t="shared" si="2"/>
        <v>0.42187499999999994</v>
      </c>
      <c r="H49" s="223">
        <f t="shared" si="3"/>
        <v>0.44236111111111104</v>
      </c>
      <c r="I49" s="223">
        <f t="shared" si="4"/>
        <v>0.4657738095238095</v>
      </c>
      <c r="J49" s="223">
        <f t="shared" si="5"/>
        <v>0.4927884615384615</v>
      </c>
      <c r="K49" s="223">
        <f t="shared" si="6"/>
        <v>0.5243055555555556</v>
      </c>
      <c r="L49" s="106"/>
      <c r="M49" s="16"/>
      <c r="N49" s="16"/>
      <c r="O49" s="16"/>
    </row>
    <row r="50" spans="1:15" s="172" customFormat="1" ht="12" customHeight="1">
      <c r="A50" s="263"/>
      <c r="B50" s="263"/>
      <c r="C50" s="263"/>
      <c r="D50" s="283" t="s">
        <v>21</v>
      </c>
      <c r="E50" s="265"/>
      <c r="F50" s="266"/>
      <c r="G50" s="267"/>
      <c r="H50" s="267"/>
      <c r="I50" s="267"/>
      <c r="J50" s="267"/>
      <c r="K50" s="267"/>
      <c r="L50" s="150"/>
      <c r="M50" s="152"/>
      <c r="N50" s="152"/>
      <c r="O50" s="152"/>
    </row>
    <row r="51" spans="1:15" s="35" customFormat="1" ht="12" customHeight="1">
      <c r="A51" s="239">
        <v>0</v>
      </c>
      <c r="B51" s="217">
        <f>B49</f>
        <v>72</v>
      </c>
      <c r="C51" s="217">
        <f>C49</f>
        <v>118</v>
      </c>
      <c r="D51" s="259" t="s">
        <v>513</v>
      </c>
      <c r="E51" s="219" t="s">
        <v>54</v>
      </c>
      <c r="F51" s="220"/>
      <c r="G51" s="260">
        <f>$L$6</f>
        <v>0.4895833333333333</v>
      </c>
      <c r="H51" s="260">
        <f>$L$6</f>
        <v>0.4895833333333333</v>
      </c>
      <c r="I51" s="260">
        <f>$L$6</f>
        <v>0.4895833333333333</v>
      </c>
      <c r="J51" s="260">
        <f>$M$6</f>
        <v>0.4895833333333333</v>
      </c>
      <c r="K51" s="260">
        <f>$M$6</f>
        <v>0.4895833333333333</v>
      </c>
      <c r="L51" s="133">
        <f>L50+A51</f>
        <v>0</v>
      </c>
      <c r="M51" s="16"/>
      <c r="N51" s="16"/>
      <c r="O51" s="16"/>
    </row>
    <row r="52" spans="1:15" s="35" customFormat="1" ht="12" customHeight="1">
      <c r="A52" s="239">
        <v>8</v>
      </c>
      <c r="B52" s="217">
        <f>B51-A52</f>
        <v>64</v>
      </c>
      <c r="C52" s="217">
        <f>C51+A52</f>
        <v>126</v>
      </c>
      <c r="D52" s="218" t="s">
        <v>514</v>
      </c>
      <c r="E52" s="219" t="s">
        <v>54</v>
      </c>
      <c r="F52" s="220"/>
      <c r="G52" s="223">
        <f aca="true" t="shared" si="7" ref="G52:G80">SUM($G$51+$O$3*L52)</f>
        <v>0.5104166666666666</v>
      </c>
      <c r="H52" s="223">
        <f aca="true" t="shared" si="8" ref="H52:H80">SUM($H$51+$P$3*L52)</f>
        <v>0.5118055555555555</v>
      </c>
      <c r="I52" s="223">
        <f aca="true" t="shared" si="9" ref="I52:I80">SUM($I$51+$Q$3*L52)</f>
        <v>0.5133928571428571</v>
      </c>
      <c r="J52" s="223">
        <f aca="true" t="shared" si="10" ref="J52:J80">SUM($J$51+$R$3*L52)</f>
        <v>0.5152243589743589</v>
      </c>
      <c r="K52" s="223">
        <f aca="true" t="shared" si="11" ref="K52:K80">SUM($K$51+$S$3*L52)</f>
        <v>0.517361111111111</v>
      </c>
      <c r="L52" s="133">
        <f>L51+A52</f>
        <v>8</v>
      </c>
      <c r="M52" s="16"/>
      <c r="N52" s="16"/>
      <c r="O52" s="16"/>
    </row>
    <row r="53" spans="1:15" s="35" customFormat="1" ht="12" customHeight="1">
      <c r="A53" s="239">
        <v>10</v>
      </c>
      <c r="B53" s="217">
        <f aca="true" t="shared" si="12" ref="B53:B80">B52-A53</f>
        <v>54</v>
      </c>
      <c r="C53" s="217">
        <f aca="true" t="shared" si="13" ref="C53:C80">C52+A53</f>
        <v>136</v>
      </c>
      <c r="D53" s="228" t="s">
        <v>515</v>
      </c>
      <c r="E53" s="219" t="s">
        <v>54</v>
      </c>
      <c r="F53" s="220">
        <v>584</v>
      </c>
      <c r="G53" s="223">
        <f t="shared" si="7"/>
        <v>0.5364583333333333</v>
      </c>
      <c r="H53" s="223">
        <f t="shared" si="8"/>
        <v>0.5395833333333333</v>
      </c>
      <c r="I53" s="223">
        <f t="shared" si="9"/>
        <v>0.5431547619047619</v>
      </c>
      <c r="J53" s="223">
        <f t="shared" si="10"/>
        <v>0.547275641025641</v>
      </c>
      <c r="K53" s="223">
        <f t="shared" si="11"/>
        <v>0.5520833333333333</v>
      </c>
      <c r="L53" s="133">
        <f aca="true" t="shared" si="14" ref="L53:L80">L52+A53</f>
        <v>18</v>
      </c>
      <c r="M53" s="16"/>
      <c r="N53" s="16"/>
      <c r="O53" s="16"/>
    </row>
    <row r="54" spans="1:15" s="35" customFormat="1" ht="12" customHeight="1">
      <c r="A54" s="239">
        <v>6.5</v>
      </c>
      <c r="B54" s="217">
        <f t="shared" si="12"/>
        <v>47.5</v>
      </c>
      <c r="C54" s="217">
        <f t="shared" si="13"/>
        <v>142.5</v>
      </c>
      <c r="D54" s="247" t="s">
        <v>516</v>
      </c>
      <c r="E54" s="219" t="s">
        <v>54</v>
      </c>
      <c r="F54" s="220"/>
      <c r="G54" s="223">
        <f t="shared" si="7"/>
        <v>0.5533854166666666</v>
      </c>
      <c r="H54" s="223">
        <f t="shared" si="8"/>
        <v>0.5576388888888889</v>
      </c>
      <c r="I54" s="223">
        <f t="shared" si="9"/>
        <v>0.5625</v>
      </c>
      <c r="J54" s="223">
        <f t="shared" si="10"/>
        <v>0.5681089743589743</v>
      </c>
      <c r="K54" s="223">
        <f t="shared" si="11"/>
        <v>0.5746527777777778</v>
      </c>
      <c r="L54" s="133">
        <f t="shared" si="14"/>
        <v>24.5</v>
      </c>
      <c r="M54" s="16"/>
      <c r="N54" s="16"/>
      <c r="O54" s="16"/>
    </row>
    <row r="55" spans="1:15" s="35" customFormat="1" ht="12" customHeight="1">
      <c r="A55" s="239">
        <v>14</v>
      </c>
      <c r="B55" s="217">
        <f t="shared" si="12"/>
        <v>33.5</v>
      </c>
      <c r="C55" s="217">
        <f t="shared" si="13"/>
        <v>156.5</v>
      </c>
      <c r="D55" s="218" t="s">
        <v>517</v>
      </c>
      <c r="E55" s="219" t="s">
        <v>60</v>
      </c>
      <c r="F55" s="220">
        <v>437</v>
      </c>
      <c r="G55" s="223">
        <f t="shared" si="7"/>
        <v>0.58984375</v>
      </c>
      <c r="H55" s="223">
        <f t="shared" si="8"/>
        <v>0.5965277777777778</v>
      </c>
      <c r="I55" s="223">
        <f t="shared" si="9"/>
        <v>0.6041666666666666</v>
      </c>
      <c r="J55" s="223">
        <f t="shared" si="10"/>
        <v>0.6129807692307692</v>
      </c>
      <c r="K55" s="223">
        <f t="shared" si="11"/>
        <v>0.6232638888888888</v>
      </c>
      <c r="L55" s="133">
        <f t="shared" si="14"/>
        <v>38.5</v>
      </c>
      <c r="M55" s="16"/>
      <c r="N55" s="16"/>
      <c r="O55" s="16"/>
    </row>
    <row r="56" spans="1:15" s="35" customFormat="1" ht="12" customHeight="1">
      <c r="A56" s="239">
        <v>1</v>
      </c>
      <c r="B56" s="217">
        <f t="shared" si="12"/>
        <v>32.5</v>
      </c>
      <c r="C56" s="217">
        <f t="shared" si="13"/>
        <v>157.5</v>
      </c>
      <c r="D56" s="218" t="s">
        <v>518</v>
      </c>
      <c r="E56" s="219" t="s">
        <v>60</v>
      </c>
      <c r="F56" s="220"/>
      <c r="G56" s="223">
        <f t="shared" si="7"/>
        <v>0.5924479166666666</v>
      </c>
      <c r="H56" s="223">
        <f t="shared" si="8"/>
        <v>0.5993055555555555</v>
      </c>
      <c r="I56" s="223">
        <f t="shared" si="9"/>
        <v>0.6071428571428571</v>
      </c>
      <c r="J56" s="223">
        <f t="shared" si="10"/>
        <v>0.6161858974358974</v>
      </c>
      <c r="K56" s="223">
        <f t="shared" si="11"/>
        <v>0.626736111111111</v>
      </c>
      <c r="L56" s="133">
        <f t="shared" si="14"/>
        <v>39.5</v>
      </c>
      <c r="M56" s="16"/>
      <c r="N56" s="16"/>
      <c r="O56" s="16"/>
    </row>
    <row r="57" spans="1:15" s="35" customFormat="1" ht="12" customHeight="1">
      <c r="A57" s="239">
        <v>3</v>
      </c>
      <c r="B57" s="217">
        <f t="shared" si="12"/>
        <v>29.5</v>
      </c>
      <c r="C57" s="217">
        <f t="shared" si="13"/>
        <v>160.5</v>
      </c>
      <c r="D57" s="220" t="s">
        <v>519</v>
      </c>
      <c r="E57" s="219" t="s">
        <v>520</v>
      </c>
      <c r="F57" s="220"/>
      <c r="G57" s="223">
        <f t="shared" si="7"/>
        <v>0.6002604166666666</v>
      </c>
      <c r="H57" s="223">
        <f t="shared" si="8"/>
        <v>0.6076388888888888</v>
      </c>
      <c r="I57" s="223">
        <f t="shared" si="9"/>
        <v>0.6160714285714286</v>
      </c>
      <c r="J57" s="223">
        <f t="shared" si="10"/>
        <v>0.625801282051282</v>
      </c>
      <c r="K57" s="223">
        <f t="shared" si="11"/>
        <v>0.6371527777777778</v>
      </c>
      <c r="L57" s="133">
        <f t="shared" si="14"/>
        <v>42.5</v>
      </c>
      <c r="M57" s="16"/>
      <c r="N57" s="16"/>
      <c r="O57" s="16"/>
    </row>
    <row r="58" spans="1:15" s="35" customFormat="1" ht="12" customHeight="1">
      <c r="A58" s="239">
        <v>1.5</v>
      </c>
      <c r="B58" s="217">
        <f t="shared" si="12"/>
        <v>28</v>
      </c>
      <c r="C58" s="217">
        <f t="shared" si="13"/>
        <v>162</v>
      </c>
      <c r="D58" s="218" t="s">
        <v>521</v>
      </c>
      <c r="E58" s="219" t="s">
        <v>82</v>
      </c>
      <c r="F58" s="220"/>
      <c r="G58" s="223">
        <f t="shared" si="7"/>
        <v>0.6041666666666666</v>
      </c>
      <c r="H58" s="223">
        <f t="shared" si="8"/>
        <v>0.6118055555555555</v>
      </c>
      <c r="I58" s="223">
        <f t="shared" si="9"/>
        <v>0.6205357142857142</v>
      </c>
      <c r="J58" s="223">
        <f t="shared" si="10"/>
        <v>0.6306089743589743</v>
      </c>
      <c r="K58" s="223">
        <f t="shared" si="11"/>
        <v>0.642361111111111</v>
      </c>
      <c r="L58" s="133">
        <f t="shared" si="14"/>
        <v>44</v>
      </c>
      <c r="M58" s="16"/>
      <c r="N58" s="16"/>
      <c r="O58" s="16"/>
    </row>
    <row r="59" spans="1:15" s="35" customFormat="1" ht="12" customHeight="1">
      <c r="A59" s="239">
        <v>6</v>
      </c>
      <c r="B59" s="217">
        <f t="shared" si="12"/>
        <v>22</v>
      </c>
      <c r="C59" s="217">
        <f t="shared" si="13"/>
        <v>168</v>
      </c>
      <c r="D59" s="218" t="s">
        <v>522</v>
      </c>
      <c r="E59" s="219" t="s">
        <v>115</v>
      </c>
      <c r="F59" s="220"/>
      <c r="G59" s="223">
        <f t="shared" si="7"/>
        <v>0.6197916666666666</v>
      </c>
      <c r="H59" s="223">
        <f t="shared" si="8"/>
        <v>0.6284722222222222</v>
      </c>
      <c r="I59" s="223">
        <f t="shared" si="9"/>
        <v>0.6383928571428571</v>
      </c>
      <c r="J59" s="223">
        <f t="shared" si="10"/>
        <v>0.6498397435897436</v>
      </c>
      <c r="K59" s="223">
        <f t="shared" si="11"/>
        <v>0.6631944444444444</v>
      </c>
      <c r="L59" s="133">
        <f t="shared" si="14"/>
        <v>50</v>
      </c>
      <c r="M59" s="16"/>
      <c r="N59" s="16"/>
      <c r="O59" s="16"/>
    </row>
    <row r="60" spans="1:15" s="35" customFormat="1" ht="12" customHeight="1">
      <c r="A60" s="239">
        <v>5.5</v>
      </c>
      <c r="B60" s="217">
        <f t="shared" si="12"/>
        <v>16.5</v>
      </c>
      <c r="C60" s="217">
        <f t="shared" si="13"/>
        <v>173.5</v>
      </c>
      <c r="D60" s="218" t="s">
        <v>523</v>
      </c>
      <c r="E60" s="219" t="s">
        <v>115</v>
      </c>
      <c r="F60" s="220"/>
      <c r="G60" s="223">
        <f t="shared" si="7"/>
        <v>0.6341145833333333</v>
      </c>
      <c r="H60" s="223">
        <f t="shared" si="8"/>
        <v>0.6437499999999999</v>
      </c>
      <c r="I60" s="223">
        <f t="shared" si="9"/>
        <v>0.6547619047619048</v>
      </c>
      <c r="J60" s="223">
        <f t="shared" si="10"/>
        <v>0.6674679487179487</v>
      </c>
      <c r="K60" s="223">
        <f t="shared" si="11"/>
        <v>0.6822916666666666</v>
      </c>
      <c r="L60" s="133">
        <f t="shared" si="14"/>
        <v>55.5</v>
      </c>
      <c r="M60" s="16"/>
      <c r="N60" s="16"/>
      <c r="O60" s="16"/>
    </row>
    <row r="61" spans="1:12" s="35" customFormat="1" ht="12" customHeight="1">
      <c r="A61" s="239">
        <v>5.5</v>
      </c>
      <c r="B61" s="217">
        <f t="shared" si="12"/>
        <v>11</v>
      </c>
      <c r="C61" s="217">
        <f t="shared" si="13"/>
        <v>179</v>
      </c>
      <c r="D61" s="243" t="s">
        <v>524</v>
      </c>
      <c r="E61" s="219" t="s">
        <v>59</v>
      </c>
      <c r="F61" s="220"/>
      <c r="G61" s="223">
        <f t="shared" si="7"/>
        <v>0.6484375</v>
      </c>
      <c r="H61" s="223">
        <f t="shared" si="8"/>
        <v>0.6590277777777778</v>
      </c>
      <c r="I61" s="223">
        <f t="shared" si="9"/>
        <v>0.6711309523809523</v>
      </c>
      <c r="J61" s="223">
        <f t="shared" si="10"/>
        <v>0.6850961538461539</v>
      </c>
      <c r="K61" s="223">
        <f t="shared" si="11"/>
        <v>0.7013888888888888</v>
      </c>
      <c r="L61" s="133">
        <f t="shared" si="14"/>
        <v>61</v>
      </c>
    </row>
    <row r="62" spans="1:12" s="35" customFormat="1" ht="12" customHeight="1">
      <c r="A62" s="239">
        <v>2</v>
      </c>
      <c r="B62" s="217">
        <f t="shared" si="12"/>
        <v>9</v>
      </c>
      <c r="C62" s="217">
        <f t="shared" si="13"/>
        <v>181</v>
      </c>
      <c r="D62" s="243" t="s">
        <v>525</v>
      </c>
      <c r="E62" s="219" t="s">
        <v>108</v>
      </c>
      <c r="F62" s="220"/>
      <c r="G62" s="223">
        <f t="shared" si="7"/>
        <v>0.6536458333333333</v>
      </c>
      <c r="H62" s="223">
        <f t="shared" si="8"/>
        <v>0.6645833333333333</v>
      </c>
      <c r="I62" s="223">
        <f t="shared" si="9"/>
        <v>0.6770833333333333</v>
      </c>
      <c r="J62" s="223">
        <f t="shared" si="10"/>
        <v>0.6915064102564102</v>
      </c>
      <c r="K62" s="223">
        <f t="shared" si="11"/>
        <v>0.7083333333333333</v>
      </c>
      <c r="L62" s="133">
        <f t="shared" si="14"/>
        <v>63</v>
      </c>
    </row>
    <row r="63" spans="1:12" s="35" customFormat="1" ht="12" customHeight="1">
      <c r="A63" s="239">
        <v>5</v>
      </c>
      <c r="B63" s="217">
        <f t="shared" si="12"/>
        <v>4</v>
      </c>
      <c r="C63" s="217">
        <f t="shared" si="13"/>
        <v>186</v>
      </c>
      <c r="D63" s="243" t="s">
        <v>746</v>
      </c>
      <c r="E63" s="219" t="s">
        <v>206</v>
      </c>
      <c r="F63" s="220"/>
      <c r="G63" s="223">
        <f t="shared" si="7"/>
        <v>0.6666666666666666</v>
      </c>
      <c r="H63" s="223">
        <f t="shared" si="8"/>
        <v>0.6784722222222221</v>
      </c>
      <c r="I63" s="223">
        <f t="shared" si="9"/>
        <v>0.6919642857142857</v>
      </c>
      <c r="J63" s="223">
        <f t="shared" si="10"/>
        <v>0.7075320512820513</v>
      </c>
      <c r="K63" s="223">
        <f t="shared" si="11"/>
        <v>0.7256944444444444</v>
      </c>
      <c r="L63" s="133">
        <f t="shared" si="14"/>
        <v>68</v>
      </c>
    </row>
    <row r="64" spans="1:12" s="35" customFormat="1" ht="12" customHeight="1" hidden="1">
      <c r="A64" s="239"/>
      <c r="B64" s="217">
        <f t="shared" si="12"/>
        <v>4</v>
      </c>
      <c r="C64" s="217">
        <f t="shared" si="13"/>
        <v>186</v>
      </c>
      <c r="D64" s="228"/>
      <c r="E64" s="219"/>
      <c r="F64" s="220"/>
      <c r="G64" s="223">
        <f t="shared" si="7"/>
        <v>0.6666666666666666</v>
      </c>
      <c r="H64" s="223">
        <f t="shared" si="8"/>
        <v>0.6784722222222221</v>
      </c>
      <c r="I64" s="223">
        <f t="shared" si="9"/>
        <v>0.6919642857142857</v>
      </c>
      <c r="J64" s="223">
        <f t="shared" si="10"/>
        <v>0.7075320512820513</v>
      </c>
      <c r="K64" s="223">
        <f t="shared" si="11"/>
        <v>0.7256944444444444</v>
      </c>
      <c r="L64" s="133">
        <f t="shared" si="14"/>
        <v>68</v>
      </c>
    </row>
    <row r="65" spans="1:12" s="35" customFormat="1" ht="12" customHeight="1" hidden="1">
      <c r="A65" s="239"/>
      <c r="B65" s="217">
        <f t="shared" si="12"/>
        <v>4</v>
      </c>
      <c r="C65" s="217">
        <f t="shared" si="13"/>
        <v>186</v>
      </c>
      <c r="D65" s="243"/>
      <c r="E65" s="219"/>
      <c r="F65" s="220"/>
      <c r="G65" s="223">
        <f t="shared" si="7"/>
        <v>0.6666666666666666</v>
      </c>
      <c r="H65" s="223">
        <f t="shared" si="8"/>
        <v>0.6784722222222221</v>
      </c>
      <c r="I65" s="223">
        <f t="shared" si="9"/>
        <v>0.6919642857142857</v>
      </c>
      <c r="J65" s="223">
        <f t="shared" si="10"/>
        <v>0.7075320512820513</v>
      </c>
      <c r="K65" s="223">
        <f t="shared" si="11"/>
        <v>0.7256944444444444</v>
      </c>
      <c r="L65" s="133">
        <f t="shared" si="14"/>
        <v>68</v>
      </c>
    </row>
    <row r="66" spans="1:12" s="35" customFormat="1" ht="12" customHeight="1" hidden="1">
      <c r="A66" s="239"/>
      <c r="B66" s="217">
        <f t="shared" si="12"/>
        <v>4</v>
      </c>
      <c r="C66" s="217">
        <f t="shared" si="13"/>
        <v>186</v>
      </c>
      <c r="D66" s="243"/>
      <c r="E66" s="219"/>
      <c r="F66" s="220"/>
      <c r="G66" s="223">
        <f t="shared" si="7"/>
        <v>0.6666666666666666</v>
      </c>
      <c r="H66" s="223">
        <f t="shared" si="8"/>
        <v>0.6784722222222221</v>
      </c>
      <c r="I66" s="223">
        <f t="shared" si="9"/>
        <v>0.6919642857142857</v>
      </c>
      <c r="J66" s="223">
        <f t="shared" si="10"/>
        <v>0.7075320512820513</v>
      </c>
      <c r="K66" s="223">
        <f t="shared" si="11"/>
        <v>0.7256944444444444</v>
      </c>
      <c r="L66" s="133">
        <f t="shared" si="14"/>
        <v>68</v>
      </c>
    </row>
    <row r="67" spans="1:12" s="35" customFormat="1" ht="12" customHeight="1" hidden="1">
      <c r="A67" s="239"/>
      <c r="B67" s="217">
        <f t="shared" si="12"/>
        <v>4</v>
      </c>
      <c r="C67" s="217">
        <f t="shared" si="13"/>
        <v>186</v>
      </c>
      <c r="D67" s="243"/>
      <c r="E67" s="219"/>
      <c r="F67" s="220"/>
      <c r="G67" s="223">
        <f t="shared" si="7"/>
        <v>0.6666666666666666</v>
      </c>
      <c r="H67" s="223">
        <f t="shared" si="8"/>
        <v>0.6784722222222221</v>
      </c>
      <c r="I67" s="223">
        <f t="shared" si="9"/>
        <v>0.6919642857142857</v>
      </c>
      <c r="J67" s="223">
        <f t="shared" si="10"/>
        <v>0.7075320512820513</v>
      </c>
      <c r="K67" s="223">
        <f t="shared" si="11"/>
        <v>0.7256944444444444</v>
      </c>
      <c r="L67" s="133">
        <f t="shared" si="14"/>
        <v>68</v>
      </c>
    </row>
    <row r="68" spans="1:12" s="35" customFormat="1" ht="12" customHeight="1" hidden="1">
      <c r="A68" s="239"/>
      <c r="B68" s="217">
        <f t="shared" si="12"/>
        <v>4</v>
      </c>
      <c r="C68" s="217">
        <f t="shared" si="13"/>
        <v>186</v>
      </c>
      <c r="D68" s="243"/>
      <c r="E68" s="219"/>
      <c r="F68" s="220"/>
      <c r="G68" s="223">
        <f t="shared" si="7"/>
        <v>0.6666666666666666</v>
      </c>
      <c r="H68" s="223">
        <f t="shared" si="8"/>
        <v>0.6784722222222221</v>
      </c>
      <c r="I68" s="223">
        <f t="shared" si="9"/>
        <v>0.6919642857142857</v>
      </c>
      <c r="J68" s="223">
        <f t="shared" si="10"/>
        <v>0.7075320512820513</v>
      </c>
      <c r="K68" s="223">
        <f t="shared" si="11"/>
        <v>0.7256944444444444</v>
      </c>
      <c r="L68" s="133">
        <f t="shared" si="14"/>
        <v>68</v>
      </c>
    </row>
    <row r="69" spans="1:12" s="35" customFormat="1" ht="12" customHeight="1" hidden="1">
      <c r="A69" s="239"/>
      <c r="B69" s="217">
        <f t="shared" si="12"/>
        <v>4</v>
      </c>
      <c r="C69" s="217">
        <f t="shared" si="13"/>
        <v>186</v>
      </c>
      <c r="D69" s="243"/>
      <c r="E69" s="219"/>
      <c r="F69" s="220"/>
      <c r="G69" s="223">
        <f t="shared" si="7"/>
        <v>0.6666666666666666</v>
      </c>
      <c r="H69" s="223">
        <f t="shared" si="8"/>
        <v>0.6784722222222221</v>
      </c>
      <c r="I69" s="223">
        <f t="shared" si="9"/>
        <v>0.6919642857142857</v>
      </c>
      <c r="J69" s="223">
        <f t="shared" si="10"/>
        <v>0.7075320512820513</v>
      </c>
      <c r="K69" s="223">
        <f t="shared" si="11"/>
        <v>0.7256944444444444</v>
      </c>
      <c r="L69" s="133">
        <f t="shared" si="14"/>
        <v>68</v>
      </c>
    </row>
    <row r="70" spans="1:12" s="35" customFormat="1" ht="12" customHeight="1" hidden="1">
      <c r="A70" s="239"/>
      <c r="B70" s="217">
        <f t="shared" si="12"/>
        <v>4</v>
      </c>
      <c r="C70" s="217">
        <f t="shared" si="13"/>
        <v>186</v>
      </c>
      <c r="D70" s="243"/>
      <c r="E70" s="219"/>
      <c r="F70" s="220"/>
      <c r="G70" s="223">
        <f t="shared" si="7"/>
        <v>0.6666666666666666</v>
      </c>
      <c r="H70" s="223">
        <f t="shared" si="8"/>
        <v>0.6784722222222221</v>
      </c>
      <c r="I70" s="223">
        <f t="shared" si="9"/>
        <v>0.6919642857142857</v>
      </c>
      <c r="J70" s="223">
        <f t="shared" si="10"/>
        <v>0.7075320512820513</v>
      </c>
      <c r="K70" s="223">
        <f t="shared" si="11"/>
        <v>0.7256944444444444</v>
      </c>
      <c r="L70" s="133">
        <f t="shared" si="14"/>
        <v>68</v>
      </c>
    </row>
    <row r="71" spans="1:12" s="35" customFormat="1" ht="12" customHeight="1" hidden="1">
      <c r="A71" s="239"/>
      <c r="B71" s="217">
        <f t="shared" si="12"/>
        <v>4</v>
      </c>
      <c r="C71" s="217">
        <f t="shared" si="13"/>
        <v>186</v>
      </c>
      <c r="D71" s="243"/>
      <c r="E71" s="219"/>
      <c r="F71" s="220"/>
      <c r="G71" s="223">
        <f t="shared" si="7"/>
        <v>0.6666666666666666</v>
      </c>
      <c r="H71" s="223">
        <f t="shared" si="8"/>
        <v>0.6784722222222221</v>
      </c>
      <c r="I71" s="223">
        <f t="shared" si="9"/>
        <v>0.6919642857142857</v>
      </c>
      <c r="J71" s="223">
        <f t="shared" si="10"/>
        <v>0.7075320512820513</v>
      </c>
      <c r="K71" s="223">
        <f t="shared" si="11"/>
        <v>0.7256944444444444</v>
      </c>
      <c r="L71" s="133">
        <f t="shared" si="14"/>
        <v>68</v>
      </c>
    </row>
    <row r="72" spans="1:12" s="35" customFormat="1" ht="12" customHeight="1" hidden="1">
      <c r="A72" s="239"/>
      <c r="B72" s="217">
        <f t="shared" si="12"/>
        <v>4</v>
      </c>
      <c r="C72" s="217">
        <f t="shared" si="13"/>
        <v>186</v>
      </c>
      <c r="D72" s="243"/>
      <c r="E72" s="219"/>
      <c r="F72" s="220"/>
      <c r="G72" s="223">
        <f t="shared" si="7"/>
        <v>0.6666666666666666</v>
      </c>
      <c r="H72" s="223">
        <f t="shared" si="8"/>
        <v>0.6784722222222221</v>
      </c>
      <c r="I72" s="223">
        <f t="shared" si="9"/>
        <v>0.6919642857142857</v>
      </c>
      <c r="J72" s="223">
        <f t="shared" si="10"/>
        <v>0.7075320512820513</v>
      </c>
      <c r="K72" s="223">
        <f t="shared" si="11"/>
        <v>0.7256944444444444</v>
      </c>
      <c r="L72" s="133">
        <f t="shared" si="14"/>
        <v>68</v>
      </c>
    </row>
    <row r="73" spans="1:12" s="35" customFormat="1" ht="12" customHeight="1" hidden="1">
      <c r="A73" s="239"/>
      <c r="B73" s="217">
        <f t="shared" si="12"/>
        <v>4</v>
      </c>
      <c r="C73" s="217">
        <f t="shared" si="13"/>
        <v>186</v>
      </c>
      <c r="D73" s="243"/>
      <c r="E73" s="219"/>
      <c r="F73" s="220"/>
      <c r="G73" s="223">
        <f t="shared" si="7"/>
        <v>0.6666666666666666</v>
      </c>
      <c r="H73" s="223">
        <f t="shared" si="8"/>
        <v>0.6784722222222221</v>
      </c>
      <c r="I73" s="223">
        <f t="shared" si="9"/>
        <v>0.6919642857142857</v>
      </c>
      <c r="J73" s="223">
        <f t="shared" si="10"/>
        <v>0.7075320512820513</v>
      </c>
      <c r="K73" s="223">
        <f t="shared" si="11"/>
        <v>0.7256944444444444</v>
      </c>
      <c r="L73" s="133">
        <f t="shared" si="14"/>
        <v>68</v>
      </c>
    </row>
    <row r="74" spans="1:12" s="35" customFormat="1" ht="12" customHeight="1" hidden="1">
      <c r="A74" s="239"/>
      <c r="B74" s="217">
        <f t="shared" si="12"/>
        <v>4</v>
      </c>
      <c r="C74" s="217">
        <f t="shared" si="13"/>
        <v>186</v>
      </c>
      <c r="D74" s="243"/>
      <c r="E74" s="219"/>
      <c r="F74" s="220"/>
      <c r="G74" s="223">
        <f t="shared" si="7"/>
        <v>0.6666666666666666</v>
      </c>
      <c r="H74" s="223">
        <f t="shared" si="8"/>
        <v>0.6784722222222221</v>
      </c>
      <c r="I74" s="223">
        <f t="shared" si="9"/>
        <v>0.6919642857142857</v>
      </c>
      <c r="J74" s="223">
        <f t="shared" si="10"/>
        <v>0.7075320512820513</v>
      </c>
      <c r="K74" s="223">
        <f t="shared" si="11"/>
        <v>0.7256944444444444</v>
      </c>
      <c r="L74" s="133">
        <f t="shared" si="14"/>
        <v>68</v>
      </c>
    </row>
    <row r="75" spans="1:12" s="35" customFormat="1" ht="12" customHeight="1" hidden="1">
      <c r="A75" s="239"/>
      <c r="B75" s="217">
        <f t="shared" si="12"/>
        <v>4</v>
      </c>
      <c r="C75" s="217">
        <f t="shared" si="13"/>
        <v>186</v>
      </c>
      <c r="D75" s="243"/>
      <c r="E75" s="219"/>
      <c r="F75" s="220"/>
      <c r="G75" s="223">
        <f t="shared" si="7"/>
        <v>0.6666666666666666</v>
      </c>
      <c r="H75" s="223">
        <f t="shared" si="8"/>
        <v>0.6784722222222221</v>
      </c>
      <c r="I75" s="223">
        <f t="shared" si="9"/>
        <v>0.6919642857142857</v>
      </c>
      <c r="J75" s="223">
        <f t="shared" si="10"/>
        <v>0.7075320512820513</v>
      </c>
      <c r="K75" s="223">
        <f t="shared" si="11"/>
        <v>0.7256944444444444</v>
      </c>
      <c r="L75" s="133">
        <f t="shared" si="14"/>
        <v>68</v>
      </c>
    </row>
    <row r="76" spans="1:12" s="35" customFormat="1" ht="12" customHeight="1" hidden="1">
      <c r="A76" s="239"/>
      <c r="B76" s="217">
        <f t="shared" si="12"/>
        <v>4</v>
      </c>
      <c r="C76" s="217">
        <f t="shared" si="13"/>
        <v>186</v>
      </c>
      <c r="D76" s="243"/>
      <c r="E76" s="219"/>
      <c r="F76" s="220"/>
      <c r="G76" s="223">
        <f t="shared" si="7"/>
        <v>0.6666666666666666</v>
      </c>
      <c r="H76" s="223">
        <f t="shared" si="8"/>
        <v>0.6784722222222221</v>
      </c>
      <c r="I76" s="223">
        <f t="shared" si="9"/>
        <v>0.6919642857142857</v>
      </c>
      <c r="J76" s="223">
        <f t="shared" si="10"/>
        <v>0.7075320512820513</v>
      </c>
      <c r="K76" s="223">
        <f t="shared" si="11"/>
        <v>0.7256944444444444</v>
      </c>
      <c r="L76" s="133">
        <f t="shared" si="14"/>
        <v>68</v>
      </c>
    </row>
    <row r="77" spans="1:12" s="35" customFormat="1" ht="12" customHeight="1" hidden="1">
      <c r="A77" s="239"/>
      <c r="B77" s="217">
        <f t="shared" si="12"/>
        <v>4</v>
      </c>
      <c r="C77" s="217">
        <f t="shared" si="13"/>
        <v>186</v>
      </c>
      <c r="D77" s="243"/>
      <c r="E77" s="219"/>
      <c r="F77" s="220"/>
      <c r="G77" s="223">
        <f t="shared" si="7"/>
        <v>0.6666666666666666</v>
      </c>
      <c r="H77" s="223">
        <f t="shared" si="8"/>
        <v>0.6784722222222221</v>
      </c>
      <c r="I77" s="223">
        <f t="shared" si="9"/>
        <v>0.6919642857142857</v>
      </c>
      <c r="J77" s="223">
        <f t="shared" si="10"/>
        <v>0.7075320512820513</v>
      </c>
      <c r="K77" s="223">
        <f t="shared" si="11"/>
        <v>0.7256944444444444</v>
      </c>
      <c r="L77" s="133">
        <f t="shared" si="14"/>
        <v>68</v>
      </c>
    </row>
    <row r="78" spans="1:12" s="35" customFormat="1" ht="12" customHeight="1" hidden="1">
      <c r="A78" s="239"/>
      <c r="B78" s="217">
        <f t="shared" si="12"/>
        <v>4</v>
      </c>
      <c r="C78" s="217">
        <f t="shared" si="13"/>
        <v>186</v>
      </c>
      <c r="D78" s="243"/>
      <c r="E78" s="219"/>
      <c r="F78" s="220"/>
      <c r="G78" s="223">
        <f t="shared" si="7"/>
        <v>0.6666666666666666</v>
      </c>
      <c r="H78" s="223">
        <f t="shared" si="8"/>
        <v>0.6784722222222221</v>
      </c>
      <c r="I78" s="223">
        <f t="shared" si="9"/>
        <v>0.6919642857142857</v>
      </c>
      <c r="J78" s="223">
        <f t="shared" si="10"/>
        <v>0.7075320512820513</v>
      </c>
      <c r="K78" s="223">
        <f t="shared" si="11"/>
        <v>0.7256944444444444</v>
      </c>
      <c r="L78" s="133">
        <f t="shared" si="14"/>
        <v>68</v>
      </c>
    </row>
    <row r="79" spans="1:12" s="35" customFormat="1" ht="12" customHeight="1" hidden="1">
      <c r="A79" s="239"/>
      <c r="B79" s="217">
        <f t="shared" si="12"/>
        <v>4</v>
      </c>
      <c r="C79" s="217">
        <f t="shared" si="13"/>
        <v>186</v>
      </c>
      <c r="D79" s="243"/>
      <c r="E79" s="219"/>
      <c r="F79" s="220"/>
      <c r="G79" s="223">
        <f t="shared" si="7"/>
        <v>0.6666666666666666</v>
      </c>
      <c r="H79" s="223">
        <f t="shared" si="8"/>
        <v>0.6784722222222221</v>
      </c>
      <c r="I79" s="223">
        <f t="shared" si="9"/>
        <v>0.6919642857142857</v>
      </c>
      <c r="J79" s="223">
        <f t="shared" si="10"/>
        <v>0.7075320512820513</v>
      </c>
      <c r="K79" s="223">
        <f t="shared" si="11"/>
        <v>0.7256944444444444</v>
      </c>
      <c r="L79" s="133">
        <f t="shared" si="14"/>
        <v>68</v>
      </c>
    </row>
    <row r="80" spans="1:12" s="35" customFormat="1" ht="12" customHeight="1">
      <c r="A80" s="239">
        <v>4</v>
      </c>
      <c r="B80" s="217">
        <f t="shared" si="12"/>
        <v>0</v>
      </c>
      <c r="C80" s="217">
        <f t="shared" si="13"/>
        <v>190</v>
      </c>
      <c r="D80" s="259" t="s">
        <v>526</v>
      </c>
      <c r="E80" s="219"/>
      <c r="F80" s="220"/>
      <c r="G80" s="223">
        <f t="shared" si="7"/>
        <v>0.6770833333333333</v>
      </c>
      <c r="H80" s="223">
        <f t="shared" si="8"/>
        <v>0.6895833333333333</v>
      </c>
      <c r="I80" s="223">
        <f t="shared" si="9"/>
        <v>0.7038690476190476</v>
      </c>
      <c r="J80" s="223">
        <f t="shared" si="10"/>
        <v>0.7203525641025641</v>
      </c>
      <c r="K80" s="223">
        <f t="shared" si="11"/>
        <v>0.7395833333333333</v>
      </c>
      <c r="L80" s="133">
        <f t="shared" si="14"/>
        <v>72</v>
      </c>
    </row>
    <row r="81" spans="1:11" s="35" customFormat="1" ht="12.75" customHeight="1">
      <c r="A81" s="17"/>
      <c r="B81" s="10"/>
      <c r="C81" s="10"/>
      <c r="E81" s="10"/>
      <c r="F81" s="10"/>
      <c r="G81" s="10"/>
      <c r="H81" s="10"/>
      <c r="I81" s="10"/>
      <c r="J81" s="10"/>
      <c r="K81" s="42"/>
    </row>
    <row r="82" spans="1:11" s="35" customFormat="1" ht="12.75" customHeight="1">
      <c r="A82" s="17"/>
      <c r="B82" s="10"/>
      <c r="C82" s="10"/>
      <c r="E82" s="10"/>
      <c r="F82" s="10"/>
      <c r="G82" s="10"/>
      <c r="H82" s="10"/>
      <c r="I82" s="10"/>
      <c r="J82" s="10"/>
      <c r="K82" s="42"/>
    </row>
    <row r="83" spans="1:11" s="35" customFormat="1" ht="12.75" customHeight="1">
      <c r="A83" s="17"/>
      <c r="B83" s="10"/>
      <c r="C83" s="10"/>
      <c r="E83" s="10"/>
      <c r="F83" s="10"/>
      <c r="G83" s="10"/>
      <c r="H83" s="10"/>
      <c r="I83" s="10"/>
      <c r="J83" s="10"/>
      <c r="K83" s="42"/>
    </row>
    <row r="84" spans="1:11" s="35" customFormat="1" ht="12.75" customHeight="1">
      <c r="A84" s="17"/>
      <c r="B84" s="10"/>
      <c r="C84" s="10"/>
      <c r="E84" s="10"/>
      <c r="F84" s="10"/>
      <c r="G84" s="10"/>
      <c r="H84" s="10"/>
      <c r="I84" s="10"/>
      <c r="J84" s="10"/>
      <c r="K84" s="42"/>
    </row>
    <row r="85" spans="1:11" s="35" customFormat="1" ht="12.75" customHeight="1">
      <c r="A85" s="17"/>
      <c r="B85" s="10"/>
      <c r="C85" s="10"/>
      <c r="E85" s="10"/>
      <c r="F85" s="10"/>
      <c r="G85" s="10"/>
      <c r="H85" s="10"/>
      <c r="I85" s="10"/>
      <c r="J85" s="10"/>
      <c r="K85" s="42"/>
    </row>
    <row r="86" spans="1:11" s="35" customFormat="1" ht="12.75" customHeight="1">
      <c r="A86" s="17"/>
      <c r="B86" s="10"/>
      <c r="C86" s="10"/>
      <c r="E86" s="10"/>
      <c r="F86" s="10"/>
      <c r="G86" s="10"/>
      <c r="H86" s="10"/>
      <c r="I86" s="10"/>
      <c r="J86" s="10"/>
      <c r="K86" s="42"/>
    </row>
    <row r="87" spans="1:11" s="35" customFormat="1" ht="12.75" customHeight="1">
      <c r="A87" s="17"/>
      <c r="B87" s="10"/>
      <c r="C87" s="10"/>
      <c r="E87" s="10"/>
      <c r="F87" s="10"/>
      <c r="G87" s="10"/>
      <c r="H87" s="10"/>
      <c r="I87" s="10"/>
      <c r="J87" s="10"/>
      <c r="K87" s="42"/>
    </row>
    <row r="88" spans="1:11" s="35" customFormat="1" ht="12.75" customHeight="1">
      <c r="A88" s="17"/>
      <c r="B88" s="10"/>
      <c r="C88" s="10"/>
      <c r="E88" s="10"/>
      <c r="F88" s="10"/>
      <c r="G88" s="10"/>
      <c r="H88" s="10"/>
      <c r="I88" s="10"/>
      <c r="J88" s="10"/>
      <c r="K88" s="42"/>
    </row>
    <row r="89" spans="1:11" s="35" customFormat="1" ht="12.75" customHeight="1">
      <c r="A89" s="17"/>
      <c r="B89" s="10"/>
      <c r="C89" s="10"/>
      <c r="E89" s="10"/>
      <c r="F89" s="10"/>
      <c r="G89" s="10"/>
      <c r="H89" s="10"/>
      <c r="I89" s="10"/>
      <c r="J89" s="10"/>
      <c r="K89" s="42"/>
    </row>
    <row r="90" spans="1:11" s="35" customFormat="1" ht="12.75" customHeight="1">
      <c r="A90" s="17"/>
      <c r="B90" s="10"/>
      <c r="C90" s="10"/>
      <c r="E90" s="10"/>
      <c r="F90" s="10"/>
      <c r="G90" s="10"/>
      <c r="H90" s="10"/>
      <c r="I90" s="10"/>
      <c r="J90" s="10"/>
      <c r="K90" s="42"/>
    </row>
    <row r="91" spans="1:11" s="35" customFormat="1" ht="12.75" customHeight="1">
      <c r="A91" s="17"/>
      <c r="B91" s="10"/>
      <c r="C91" s="10"/>
      <c r="E91" s="10"/>
      <c r="F91" s="10"/>
      <c r="G91" s="10"/>
      <c r="H91" s="10"/>
      <c r="I91" s="10"/>
      <c r="J91" s="10"/>
      <c r="K91" s="42"/>
    </row>
    <row r="92" spans="1:11" s="35" customFormat="1" ht="12.75" customHeight="1">
      <c r="A92" s="17"/>
      <c r="B92" s="10"/>
      <c r="C92" s="10"/>
      <c r="E92" s="10"/>
      <c r="F92" s="10"/>
      <c r="G92" s="10"/>
      <c r="H92" s="10"/>
      <c r="I92" s="10"/>
      <c r="J92" s="10"/>
      <c r="K92" s="42"/>
    </row>
    <row r="93" spans="1:11" s="35" customFormat="1" ht="12.75" customHeight="1">
      <c r="A93" s="17"/>
      <c r="B93" s="10"/>
      <c r="C93" s="10"/>
      <c r="E93" s="10"/>
      <c r="F93" s="10"/>
      <c r="G93" s="10"/>
      <c r="H93" s="10"/>
      <c r="I93" s="10"/>
      <c r="J93" s="10"/>
      <c r="K93" s="42"/>
    </row>
    <row r="94" spans="1:11" s="35" customFormat="1" ht="12.75" customHeight="1">
      <c r="A94" s="17"/>
      <c r="B94" s="10"/>
      <c r="C94" s="10"/>
      <c r="E94" s="10"/>
      <c r="F94" s="10"/>
      <c r="G94" s="10"/>
      <c r="H94" s="10"/>
      <c r="I94" s="10"/>
      <c r="J94" s="10"/>
      <c r="K94" s="42"/>
    </row>
    <row r="95" spans="1:11" s="35" customFormat="1" ht="12.75" customHeight="1">
      <c r="A95" s="17"/>
      <c r="B95" s="10"/>
      <c r="C95" s="10"/>
      <c r="E95" s="10"/>
      <c r="F95" s="10"/>
      <c r="G95" s="10"/>
      <c r="H95" s="10"/>
      <c r="I95" s="10"/>
      <c r="J95" s="10"/>
      <c r="K95" s="42"/>
    </row>
    <row r="96" spans="1:11" s="35" customFormat="1" ht="12.75" customHeight="1">
      <c r="A96" s="17"/>
      <c r="B96" s="10"/>
      <c r="C96" s="10"/>
      <c r="E96" s="10"/>
      <c r="F96" s="10"/>
      <c r="G96" s="10"/>
      <c r="H96" s="10"/>
      <c r="I96" s="10"/>
      <c r="J96" s="10"/>
      <c r="K96" s="42"/>
    </row>
    <row r="97" spans="1:11" s="35" customFormat="1" ht="12.75" customHeight="1">
      <c r="A97" s="17"/>
      <c r="B97" s="10"/>
      <c r="C97" s="10"/>
      <c r="E97" s="10"/>
      <c r="F97" s="10"/>
      <c r="G97" s="10"/>
      <c r="H97" s="10"/>
      <c r="I97" s="10"/>
      <c r="J97" s="10"/>
      <c r="K97" s="42"/>
    </row>
    <row r="98" spans="1:11" s="35" customFormat="1" ht="12.75" customHeight="1">
      <c r="A98" s="17"/>
      <c r="B98" s="10"/>
      <c r="C98" s="10"/>
      <c r="E98" s="10"/>
      <c r="F98" s="10"/>
      <c r="G98" s="10"/>
      <c r="H98" s="10"/>
      <c r="I98" s="10"/>
      <c r="J98" s="10"/>
      <c r="K98" s="42"/>
    </row>
    <row r="99" spans="1:11" s="35" customFormat="1" ht="12.75" customHeight="1">
      <c r="A99" s="17"/>
      <c r="B99" s="10"/>
      <c r="C99" s="10"/>
      <c r="E99" s="10"/>
      <c r="F99" s="10"/>
      <c r="G99" s="10"/>
      <c r="H99" s="10"/>
      <c r="I99" s="10"/>
      <c r="J99" s="10"/>
      <c r="K99" s="42"/>
    </row>
    <row r="100" spans="1:11" s="35" customFormat="1" ht="12.75" customHeight="1">
      <c r="A100" s="17"/>
      <c r="B100" s="10"/>
      <c r="C100" s="10"/>
      <c r="E100" s="10"/>
      <c r="F100" s="10"/>
      <c r="G100" s="10"/>
      <c r="H100" s="10"/>
      <c r="I100" s="10"/>
      <c r="J100" s="10"/>
      <c r="K100" s="42"/>
    </row>
    <row r="101" spans="1:11" s="35" customFormat="1" ht="12.75" customHeight="1">
      <c r="A101" s="17"/>
      <c r="B101" s="10"/>
      <c r="C101" s="10"/>
      <c r="E101" s="10"/>
      <c r="F101" s="10"/>
      <c r="G101" s="10"/>
      <c r="H101" s="10"/>
      <c r="I101" s="10"/>
      <c r="J101" s="10"/>
      <c r="K101" s="42"/>
    </row>
    <row r="102" spans="1:11" s="35" customFormat="1" ht="12.75" customHeight="1">
      <c r="A102" s="17"/>
      <c r="B102" s="10"/>
      <c r="C102" s="10"/>
      <c r="E102" s="10"/>
      <c r="F102" s="10"/>
      <c r="G102" s="10"/>
      <c r="H102" s="10"/>
      <c r="I102" s="10"/>
      <c r="J102" s="10"/>
      <c r="K102" s="42"/>
    </row>
    <row r="103" spans="1:11" s="35" customFormat="1" ht="12.75" customHeight="1">
      <c r="A103" s="17"/>
      <c r="B103" s="10"/>
      <c r="C103" s="10"/>
      <c r="E103" s="10"/>
      <c r="F103" s="10"/>
      <c r="G103" s="10"/>
      <c r="H103" s="10"/>
      <c r="I103" s="10"/>
      <c r="J103" s="10"/>
      <c r="K103" s="42"/>
    </row>
    <row r="104" spans="1:11" s="35" customFormat="1" ht="12.75" customHeight="1">
      <c r="A104" s="17"/>
      <c r="B104" s="10"/>
      <c r="C104" s="10"/>
      <c r="E104" s="10"/>
      <c r="F104" s="10"/>
      <c r="G104" s="10"/>
      <c r="H104" s="10"/>
      <c r="I104" s="10"/>
      <c r="J104" s="10"/>
      <c r="K104" s="42"/>
    </row>
    <row r="105" spans="1:11" s="35" customFormat="1" ht="12.75" customHeight="1">
      <c r="A105" s="17"/>
      <c r="B105" s="10"/>
      <c r="C105" s="10"/>
      <c r="E105" s="10"/>
      <c r="F105" s="10"/>
      <c r="G105" s="10"/>
      <c r="H105" s="10"/>
      <c r="I105" s="10"/>
      <c r="J105" s="10"/>
      <c r="K105" s="42"/>
    </row>
    <row r="106" spans="1:11" s="35" customFormat="1" ht="12.75" customHeight="1">
      <c r="A106" s="17"/>
      <c r="B106" s="10"/>
      <c r="C106" s="10"/>
      <c r="E106" s="10"/>
      <c r="F106" s="10"/>
      <c r="G106" s="10"/>
      <c r="H106" s="10"/>
      <c r="I106" s="10"/>
      <c r="J106" s="10"/>
      <c r="K106" s="42"/>
    </row>
    <row r="107" spans="1:11" s="35" customFormat="1" ht="12.75" customHeight="1">
      <c r="A107" s="17"/>
      <c r="B107" s="10"/>
      <c r="C107" s="10"/>
      <c r="E107" s="10"/>
      <c r="F107" s="10"/>
      <c r="G107" s="10"/>
      <c r="H107" s="10"/>
      <c r="I107" s="10"/>
      <c r="J107" s="10"/>
      <c r="K107" s="42"/>
    </row>
    <row r="108" spans="1:11" s="35" customFormat="1" ht="12.75" customHeight="1">
      <c r="A108" s="17"/>
      <c r="B108" s="10"/>
      <c r="C108" s="10"/>
      <c r="E108" s="10"/>
      <c r="F108" s="10"/>
      <c r="G108" s="10"/>
      <c r="H108" s="10"/>
      <c r="I108" s="10"/>
      <c r="J108" s="10"/>
      <c r="K108" s="42"/>
    </row>
    <row r="109" spans="1:11" s="35" customFormat="1" ht="12.75" customHeight="1">
      <c r="A109" s="17"/>
      <c r="B109" s="10"/>
      <c r="C109" s="10"/>
      <c r="E109" s="10"/>
      <c r="F109" s="10"/>
      <c r="G109" s="10"/>
      <c r="H109" s="10"/>
      <c r="I109" s="10"/>
      <c r="J109" s="10"/>
      <c r="K109" s="42"/>
    </row>
    <row r="110" spans="1:11" s="35" customFormat="1" ht="12.75" customHeight="1">
      <c r="A110" s="17"/>
      <c r="B110" s="10"/>
      <c r="C110" s="10"/>
      <c r="E110" s="10"/>
      <c r="F110" s="10"/>
      <c r="G110" s="10"/>
      <c r="H110" s="10"/>
      <c r="I110" s="10"/>
      <c r="J110" s="10"/>
      <c r="K110" s="42"/>
    </row>
    <row r="111" spans="1:11" s="35" customFormat="1" ht="12.75" customHeight="1">
      <c r="A111" s="17"/>
      <c r="B111" s="10"/>
      <c r="C111" s="10"/>
      <c r="E111" s="10"/>
      <c r="F111" s="10"/>
      <c r="G111" s="10"/>
      <c r="H111" s="10"/>
      <c r="I111" s="10"/>
      <c r="J111" s="10"/>
      <c r="K111" s="42"/>
    </row>
    <row r="112" spans="1:11" s="35" customFormat="1" ht="12.75" customHeight="1">
      <c r="A112" s="17"/>
      <c r="B112" s="10"/>
      <c r="C112" s="10"/>
      <c r="E112" s="10"/>
      <c r="F112" s="10"/>
      <c r="G112" s="10"/>
      <c r="H112" s="10"/>
      <c r="I112" s="10"/>
      <c r="J112" s="10"/>
      <c r="K112" s="42"/>
    </row>
    <row r="113" spans="1:11" s="35" customFormat="1" ht="12.75" customHeight="1">
      <c r="A113" s="17"/>
      <c r="B113" s="10"/>
      <c r="C113" s="10"/>
      <c r="E113" s="10"/>
      <c r="F113" s="10"/>
      <c r="G113" s="10"/>
      <c r="H113" s="10"/>
      <c r="I113" s="10"/>
      <c r="J113" s="10"/>
      <c r="K113" s="42"/>
    </row>
    <row r="114" spans="1:11" s="35" customFormat="1" ht="12.75" customHeight="1">
      <c r="A114" s="17"/>
      <c r="B114" s="10"/>
      <c r="C114" s="10"/>
      <c r="E114" s="10"/>
      <c r="F114" s="10"/>
      <c r="G114" s="10"/>
      <c r="H114" s="10"/>
      <c r="I114" s="10"/>
      <c r="J114" s="10"/>
      <c r="K114" s="42"/>
    </row>
    <row r="115" spans="1:11" s="35" customFormat="1" ht="12.75" customHeight="1">
      <c r="A115" s="17"/>
      <c r="B115" s="10"/>
      <c r="C115" s="10"/>
      <c r="E115" s="10"/>
      <c r="F115" s="10"/>
      <c r="G115" s="10"/>
      <c r="H115" s="10"/>
      <c r="I115" s="10"/>
      <c r="J115" s="10"/>
      <c r="K115" s="42"/>
    </row>
    <row r="116" spans="1:11" s="35" customFormat="1" ht="12.75" customHeight="1">
      <c r="A116" s="17"/>
      <c r="B116" s="10"/>
      <c r="C116" s="10"/>
      <c r="E116" s="10"/>
      <c r="F116" s="10"/>
      <c r="G116" s="10"/>
      <c r="H116" s="10"/>
      <c r="I116" s="10"/>
      <c r="J116" s="10"/>
      <c r="K116" s="42"/>
    </row>
    <row r="117" spans="1:11" s="35" customFormat="1" ht="12.75" customHeight="1">
      <c r="A117" s="17"/>
      <c r="B117" s="10"/>
      <c r="C117" s="10"/>
      <c r="E117" s="10"/>
      <c r="F117" s="10"/>
      <c r="G117" s="10"/>
      <c r="H117" s="10"/>
      <c r="I117" s="10"/>
      <c r="J117" s="10"/>
      <c r="K117" s="42"/>
    </row>
    <row r="118" spans="1:11" s="35" customFormat="1" ht="12.75" customHeight="1">
      <c r="A118" s="17"/>
      <c r="B118" s="10"/>
      <c r="C118" s="10"/>
      <c r="E118" s="10"/>
      <c r="F118" s="10"/>
      <c r="G118" s="10"/>
      <c r="H118" s="10"/>
      <c r="I118" s="10"/>
      <c r="J118" s="10"/>
      <c r="K118" s="42"/>
    </row>
    <row r="119" spans="1:11" s="35" customFormat="1" ht="12.75" customHeight="1">
      <c r="A119" s="17"/>
      <c r="B119" s="10"/>
      <c r="C119" s="10"/>
      <c r="E119" s="10"/>
      <c r="F119" s="10"/>
      <c r="G119" s="10"/>
      <c r="H119" s="10"/>
      <c r="I119" s="10"/>
      <c r="J119" s="10"/>
      <c r="K119" s="42"/>
    </row>
    <row r="120" spans="1:11" s="35" customFormat="1" ht="12.75" customHeight="1">
      <c r="A120" s="17"/>
      <c r="B120" s="10"/>
      <c r="C120" s="10"/>
      <c r="E120" s="10"/>
      <c r="F120" s="10"/>
      <c r="G120" s="10"/>
      <c r="H120" s="10"/>
      <c r="I120" s="10"/>
      <c r="J120" s="10"/>
      <c r="K120" s="42"/>
    </row>
    <row r="121" spans="1:11" s="35" customFormat="1" ht="12.75" customHeight="1">
      <c r="A121" s="17"/>
      <c r="B121" s="10"/>
      <c r="C121" s="10"/>
      <c r="E121" s="10"/>
      <c r="F121" s="10"/>
      <c r="G121" s="10"/>
      <c r="H121" s="10"/>
      <c r="I121" s="10"/>
      <c r="J121" s="10"/>
      <c r="K121" s="42"/>
    </row>
    <row r="122" spans="1:11" s="35" customFormat="1" ht="12.75" customHeight="1">
      <c r="A122" s="17"/>
      <c r="B122" s="10"/>
      <c r="C122" s="10"/>
      <c r="E122" s="10"/>
      <c r="F122" s="10"/>
      <c r="G122" s="10"/>
      <c r="H122" s="10"/>
      <c r="I122" s="10"/>
      <c r="J122" s="10"/>
      <c r="K122" s="42"/>
    </row>
    <row r="123" spans="1:11" s="35" customFormat="1" ht="12.75" customHeight="1">
      <c r="A123" s="17"/>
      <c r="B123" s="10"/>
      <c r="C123" s="10"/>
      <c r="E123" s="10"/>
      <c r="F123" s="10"/>
      <c r="G123" s="10"/>
      <c r="H123" s="10"/>
      <c r="I123" s="10"/>
      <c r="J123" s="10"/>
      <c r="K123" s="42"/>
    </row>
    <row r="124" spans="1:11" s="35" customFormat="1" ht="12.75" customHeight="1">
      <c r="A124" s="17"/>
      <c r="B124" s="10"/>
      <c r="C124" s="10"/>
      <c r="E124" s="10"/>
      <c r="F124" s="10"/>
      <c r="G124" s="10"/>
      <c r="H124" s="10"/>
      <c r="I124" s="10"/>
      <c r="J124" s="10"/>
      <c r="K124" s="42"/>
    </row>
    <row r="125" spans="1:11" s="35" customFormat="1" ht="12.75" customHeight="1">
      <c r="A125" s="17"/>
      <c r="B125" s="10"/>
      <c r="C125" s="10"/>
      <c r="E125" s="10"/>
      <c r="F125" s="10"/>
      <c r="G125" s="10"/>
      <c r="H125" s="10"/>
      <c r="I125" s="10"/>
      <c r="J125" s="10"/>
      <c r="K125" s="42"/>
    </row>
    <row r="126" spans="1:11" s="35" customFormat="1" ht="12.75" customHeight="1">
      <c r="A126" s="17"/>
      <c r="B126" s="10"/>
      <c r="C126" s="10"/>
      <c r="E126" s="10"/>
      <c r="F126" s="10"/>
      <c r="G126" s="10"/>
      <c r="H126" s="10"/>
      <c r="I126" s="10"/>
      <c r="J126" s="10"/>
      <c r="K126" s="42"/>
    </row>
    <row r="127" spans="1:11" s="35" customFormat="1" ht="12.75" customHeight="1">
      <c r="A127" s="17"/>
      <c r="B127" s="10"/>
      <c r="C127" s="10"/>
      <c r="E127" s="10"/>
      <c r="F127" s="10"/>
      <c r="G127" s="10"/>
      <c r="H127" s="10"/>
      <c r="I127" s="10"/>
      <c r="J127" s="10"/>
      <c r="K127" s="42"/>
    </row>
    <row r="128" spans="1:11" s="35" customFormat="1" ht="12.75" customHeight="1">
      <c r="A128" s="17"/>
      <c r="B128" s="10"/>
      <c r="C128" s="10"/>
      <c r="E128" s="10"/>
      <c r="F128" s="10"/>
      <c r="G128" s="10"/>
      <c r="H128" s="10"/>
      <c r="I128" s="10"/>
      <c r="J128" s="10"/>
      <c r="K128" s="42"/>
    </row>
    <row r="129" spans="1:11" s="35" customFormat="1" ht="12.75" customHeight="1">
      <c r="A129" s="17"/>
      <c r="B129" s="10"/>
      <c r="C129" s="10"/>
      <c r="E129" s="10"/>
      <c r="F129" s="10"/>
      <c r="G129" s="10"/>
      <c r="H129" s="10"/>
      <c r="I129" s="10"/>
      <c r="J129" s="10"/>
      <c r="K129" s="42"/>
    </row>
    <row r="130" spans="1:11" s="35" customFormat="1" ht="12.75" customHeight="1">
      <c r="A130" s="17"/>
      <c r="B130" s="10"/>
      <c r="C130" s="10"/>
      <c r="E130" s="10"/>
      <c r="F130" s="10"/>
      <c r="G130" s="10"/>
      <c r="H130" s="10"/>
      <c r="I130" s="10"/>
      <c r="J130" s="10"/>
      <c r="K130" s="42"/>
    </row>
    <row r="131" spans="1:11" s="35" customFormat="1" ht="12.75" customHeight="1">
      <c r="A131" s="17"/>
      <c r="B131" s="10"/>
      <c r="C131" s="10"/>
      <c r="E131" s="10"/>
      <c r="F131" s="10"/>
      <c r="G131" s="10"/>
      <c r="H131" s="10"/>
      <c r="I131" s="10"/>
      <c r="J131" s="10"/>
      <c r="K131" s="42"/>
    </row>
    <row r="132" spans="1:11" s="35" customFormat="1" ht="12.75" customHeight="1">
      <c r="A132" s="17"/>
      <c r="B132" s="10"/>
      <c r="C132" s="10"/>
      <c r="E132" s="10"/>
      <c r="F132" s="10"/>
      <c r="G132" s="10"/>
      <c r="H132" s="10"/>
      <c r="I132" s="10"/>
      <c r="J132" s="10"/>
      <c r="K132" s="42"/>
    </row>
    <row r="133" spans="1:11" s="35" customFormat="1" ht="12.75" customHeight="1">
      <c r="A133" s="17"/>
      <c r="B133" s="10"/>
      <c r="C133" s="10"/>
      <c r="E133" s="10"/>
      <c r="F133" s="10"/>
      <c r="G133" s="10"/>
      <c r="H133" s="10"/>
      <c r="I133" s="10"/>
      <c r="J133" s="10"/>
      <c r="K133" s="42"/>
    </row>
    <row r="134" spans="1:11" s="35" customFormat="1" ht="12.75" customHeight="1">
      <c r="A134" s="17"/>
      <c r="B134" s="10"/>
      <c r="C134" s="10"/>
      <c r="E134" s="10"/>
      <c r="F134" s="10"/>
      <c r="G134" s="10"/>
      <c r="H134" s="10"/>
      <c r="I134" s="10"/>
      <c r="J134" s="10"/>
      <c r="K134" s="42"/>
    </row>
    <row r="135" spans="1:11" s="35" customFormat="1" ht="12.75" customHeight="1">
      <c r="A135" s="17"/>
      <c r="B135" s="10"/>
      <c r="C135" s="10"/>
      <c r="E135" s="10"/>
      <c r="F135" s="10"/>
      <c r="G135" s="10"/>
      <c r="H135" s="10"/>
      <c r="I135" s="10"/>
      <c r="J135" s="10"/>
      <c r="K135" s="42"/>
    </row>
    <row r="136" spans="1:11" s="35" customFormat="1" ht="12.75" customHeight="1">
      <c r="A136" s="17"/>
      <c r="B136" s="10"/>
      <c r="C136" s="10"/>
      <c r="E136" s="10"/>
      <c r="F136" s="10"/>
      <c r="G136" s="10"/>
      <c r="H136" s="10"/>
      <c r="I136" s="10"/>
      <c r="J136" s="10"/>
      <c r="K136" s="42"/>
    </row>
    <row r="137" spans="1:11" s="35" customFormat="1" ht="12.75" customHeight="1">
      <c r="A137" s="17"/>
      <c r="B137" s="10"/>
      <c r="C137" s="10"/>
      <c r="E137" s="10"/>
      <c r="F137" s="10"/>
      <c r="G137" s="10"/>
      <c r="H137" s="10"/>
      <c r="I137" s="10"/>
      <c r="J137" s="10"/>
      <c r="K137" s="42"/>
    </row>
    <row r="138" spans="1:11" s="35" customFormat="1" ht="12.75" customHeight="1">
      <c r="A138" s="17"/>
      <c r="B138" s="10"/>
      <c r="C138" s="10"/>
      <c r="E138" s="10"/>
      <c r="F138" s="10"/>
      <c r="G138" s="10"/>
      <c r="H138" s="10"/>
      <c r="I138" s="10"/>
      <c r="J138" s="10"/>
      <c r="K138" s="42"/>
    </row>
    <row r="139" spans="1:11" s="35" customFormat="1" ht="12.75" customHeight="1">
      <c r="A139" s="17"/>
      <c r="B139" s="10"/>
      <c r="C139" s="10"/>
      <c r="E139" s="10"/>
      <c r="F139" s="10"/>
      <c r="G139" s="10"/>
      <c r="H139" s="10"/>
      <c r="I139" s="10"/>
      <c r="J139" s="10"/>
      <c r="K139" s="42"/>
    </row>
    <row r="140" spans="1:11" s="35" customFormat="1" ht="12.75" customHeight="1">
      <c r="A140" s="17"/>
      <c r="B140" s="10"/>
      <c r="C140" s="10"/>
      <c r="E140" s="10"/>
      <c r="F140" s="10"/>
      <c r="G140" s="10"/>
      <c r="H140" s="10"/>
      <c r="I140" s="10"/>
      <c r="J140" s="10"/>
      <c r="K140" s="42"/>
    </row>
    <row r="141" spans="1:11" s="35" customFormat="1" ht="12.75" customHeight="1">
      <c r="A141" s="17"/>
      <c r="B141" s="10"/>
      <c r="C141" s="10"/>
      <c r="E141" s="10"/>
      <c r="F141" s="10"/>
      <c r="G141" s="10"/>
      <c r="H141" s="10"/>
      <c r="I141" s="10"/>
      <c r="J141" s="10"/>
      <c r="K141" s="42"/>
    </row>
    <row r="142" spans="1:11" s="35" customFormat="1" ht="12.75" customHeight="1">
      <c r="A142" s="17"/>
      <c r="B142" s="10"/>
      <c r="C142" s="10"/>
      <c r="E142" s="10"/>
      <c r="F142" s="10"/>
      <c r="G142" s="10"/>
      <c r="H142" s="10"/>
      <c r="I142" s="10"/>
      <c r="J142" s="10"/>
      <c r="K142" s="42"/>
    </row>
    <row r="143" spans="1:11" s="35" customFormat="1" ht="12.75" customHeight="1">
      <c r="A143" s="17"/>
      <c r="B143" s="10"/>
      <c r="C143" s="10"/>
      <c r="E143" s="10"/>
      <c r="F143" s="10"/>
      <c r="G143" s="10"/>
      <c r="H143" s="10"/>
      <c r="I143" s="10"/>
      <c r="J143" s="10"/>
      <c r="K143" s="42"/>
    </row>
    <row r="144" spans="1:11" s="35" customFormat="1" ht="12.75" customHeight="1">
      <c r="A144" s="17"/>
      <c r="B144" s="10"/>
      <c r="C144" s="10"/>
      <c r="E144" s="10"/>
      <c r="F144" s="10"/>
      <c r="G144" s="10"/>
      <c r="H144" s="10"/>
      <c r="I144" s="10"/>
      <c r="J144" s="10"/>
      <c r="K144" s="42"/>
    </row>
    <row r="145" spans="1:11" s="35" customFormat="1" ht="12.75" customHeight="1">
      <c r="A145" s="17"/>
      <c r="B145" s="10"/>
      <c r="C145" s="10"/>
      <c r="E145" s="10"/>
      <c r="F145" s="10"/>
      <c r="G145" s="10"/>
      <c r="H145" s="10"/>
      <c r="I145" s="10"/>
      <c r="J145" s="10"/>
      <c r="K145" s="42"/>
    </row>
    <row r="146" spans="1:11" s="35" customFormat="1" ht="12.75" customHeight="1">
      <c r="A146" s="17"/>
      <c r="B146" s="10"/>
      <c r="C146" s="10"/>
      <c r="E146" s="10"/>
      <c r="F146" s="10"/>
      <c r="G146" s="10"/>
      <c r="H146" s="10"/>
      <c r="I146" s="10"/>
      <c r="J146" s="10"/>
      <c r="K146" s="42"/>
    </row>
    <row r="147" spans="1:11" s="35" customFormat="1" ht="12.75" customHeight="1">
      <c r="A147" s="17"/>
      <c r="B147" s="10"/>
      <c r="C147" s="10"/>
      <c r="E147" s="10"/>
      <c r="F147" s="10"/>
      <c r="G147" s="10"/>
      <c r="H147" s="10"/>
      <c r="I147" s="10"/>
      <c r="J147" s="10"/>
      <c r="K147" s="42"/>
    </row>
    <row r="148" spans="1:11" s="35" customFormat="1" ht="12.75" customHeight="1">
      <c r="A148" s="17"/>
      <c r="B148" s="10"/>
      <c r="C148" s="10"/>
      <c r="E148" s="10"/>
      <c r="F148" s="10"/>
      <c r="G148" s="10"/>
      <c r="H148" s="10"/>
      <c r="I148" s="10"/>
      <c r="J148" s="10"/>
      <c r="K148" s="42"/>
    </row>
    <row r="149" spans="1:11" s="35" customFormat="1" ht="12.75" customHeight="1">
      <c r="A149" s="17"/>
      <c r="B149" s="10"/>
      <c r="C149" s="10"/>
      <c r="E149" s="10"/>
      <c r="F149" s="10"/>
      <c r="G149" s="10"/>
      <c r="H149" s="10"/>
      <c r="I149" s="10"/>
      <c r="J149" s="10"/>
      <c r="K149" s="42"/>
    </row>
    <row r="150" spans="1:11" s="35" customFormat="1" ht="12.75" customHeight="1">
      <c r="A150" s="17"/>
      <c r="B150" s="10"/>
      <c r="C150" s="10"/>
      <c r="E150" s="10"/>
      <c r="F150" s="10"/>
      <c r="G150" s="10"/>
      <c r="H150" s="10"/>
      <c r="I150" s="10"/>
      <c r="J150" s="10"/>
      <c r="K150" s="42"/>
    </row>
    <row r="151" spans="1:11" s="35" customFormat="1" ht="12.75" customHeight="1">
      <c r="A151" s="17"/>
      <c r="B151" s="10"/>
      <c r="C151" s="10"/>
      <c r="E151" s="10"/>
      <c r="F151" s="10"/>
      <c r="G151" s="10"/>
      <c r="H151" s="10"/>
      <c r="I151" s="10"/>
      <c r="J151" s="10"/>
      <c r="K151" s="42"/>
    </row>
    <row r="152" spans="1:11" s="35" customFormat="1" ht="12.75" customHeight="1">
      <c r="A152" s="17"/>
      <c r="B152" s="10"/>
      <c r="C152" s="10"/>
      <c r="E152" s="10"/>
      <c r="F152" s="10"/>
      <c r="G152" s="10"/>
      <c r="H152" s="10"/>
      <c r="I152" s="10"/>
      <c r="J152" s="10"/>
      <c r="K152" s="42"/>
    </row>
    <row r="153" spans="1:11" s="35" customFormat="1" ht="12.75" customHeight="1">
      <c r="A153" s="17"/>
      <c r="B153" s="10"/>
      <c r="C153" s="10"/>
      <c r="E153" s="10"/>
      <c r="F153" s="10"/>
      <c r="G153" s="10"/>
      <c r="H153" s="10"/>
      <c r="I153" s="10"/>
      <c r="J153" s="10"/>
      <c r="K153" s="42"/>
    </row>
    <row r="154" spans="1:11" s="35" customFormat="1" ht="12.75" customHeight="1">
      <c r="A154" s="17"/>
      <c r="B154" s="10"/>
      <c r="C154" s="10"/>
      <c r="E154" s="10"/>
      <c r="F154" s="10"/>
      <c r="G154" s="10"/>
      <c r="H154" s="10"/>
      <c r="I154" s="10"/>
      <c r="J154" s="10"/>
      <c r="K154" s="42"/>
    </row>
    <row r="155" spans="1:11" s="35" customFormat="1" ht="12.75" customHeight="1">
      <c r="A155" s="17"/>
      <c r="B155" s="10"/>
      <c r="C155" s="10"/>
      <c r="E155" s="10"/>
      <c r="F155" s="10"/>
      <c r="G155" s="10"/>
      <c r="H155" s="10"/>
      <c r="I155" s="10"/>
      <c r="J155" s="10"/>
      <c r="K155" s="42"/>
    </row>
    <row r="156" spans="1:11" s="35" customFormat="1" ht="12.75" customHeight="1">
      <c r="A156" s="17"/>
      <c r="B156" s="10"/>
      <c r="C156" s="10"/>
      <c r="E156" s="10"/>
      <c r="F156" s="10"/>
      <c r="G156" s="10"/>
      <c r="H156" s="10"/>
      <c r="I156" s="10"/>
      <c r="J156" s="10"/>
      <c r="K156" s="42"/>
    </row>
    <row r="157" spans="1:11" s="35" customFormat="1" ht="12.75" customHeight="1">
      <c r="A157" s="17"/>
      <c r="B157" s="10"/>
      <c r="C157" s="10"/>
      <c r="E157" s="10"/>
      <c r="F157" s="10"/>
      <c r="G157" s="10"/>
      <c r="H157" s="10"/>
      <c r="I157" s="10"/>
      <c r="J157" s="10"/>
      <c r="K157" s="42"/>
    </row>
    <row r="158" spans="1:11" s="35" customFormat="1" ht="12.75" customHeight="1">
      <c r="A158" s="17"/>
      <c r="B158" s="10"/>
      <c r="C158" s="10"/>
      <c r="E158" s="10"/>
      <c r="F158" s="10"/>
      <c r="G158" s="10"/>
      <c r="H158" s="10"/>
      <c r="I158" s="10"/>
      <c r="J158" s="10"/>
      <c r="K158" s="42"/>
    </row>
    <row r="159" spans="1:11" s="35" customFormat="1" ht="12.75" customHeight="1">
      <c r="A159" s="17"/>
      <c r="B159" s="10"/>
      <c r="C159" s="10"/>
      <c r="E159" s="10"/>
      <c r="F159" s="10"/>
      <c r="G159" s="10"/>
      <c r="H159" s="10"/>
      <c r="I159" s="10"/>
      <c r="J159" s="10"/>
      <c r="K159" s="42"/>
    </row>
    <row r="160" spans="1:11" s="35" customFormat="1" ht="12.75" customHeight="1">
      <c r="A160" s="17"/>
      <c r="B160" s="10"/>
      <c r="C160" s="10"/>
      <c r="E160" s="10"/>
      <c r="F160" s="10"/>
      <c r="G160" s="10"/>
      <c r="H160" s="10"/>
      <c r="I160" s="10"/>
      <c r="J160" s="10"/>
      <c r="K160" s="42"/>
    </row>
    <row r="161" spans="1:11" s="35" customFormat="1" ht="12.75" customHeight="1">
      <c r="A161" s="17"/>
      <c r="B161" s="10"/>
      <c r="C161" s="10"/>
      <c r="E161" s="10"/>
      <c r="F161" s="10"/>
      <c r="G161" s="10"/>
      <c r="H161" s="10"/>
      <c r="I161" s="10"/>
      <c r="J161" s="10"/>
      <c r="K161" s="42"/>
    </row>
    <row r="162" spans="1:11" s="35" customFormat="1" ht="12.75" customHeight="1">
      <c r="A162" s="17"/>
      <c r="B162" s="10"/>
      <c r="C162" s="10"/>
      <c r="E162" s="10"/>
      <c r="F162" s="10"/>
      <c r="G162" s="10"/>
      <c r="H162" s="10"/>
      <c r="I162" s="10"/>
      <c r="J162" s="10"/>
      <c r="K162" s="42"/>
    </row>
    <row r="163" spans="1:11" s="35" customFormat="1" ht="12.75" customHeight="1">
      <c r="A163" s="17"/>
      <c r="B163" s="10"/>
      <c r="C163" s="10"/>
      <c r="E163" s="10"/>
      <c r="F163" s="10"/>
      <c r="G163" s="10"/>
      <c r="H163" s="10"/>
      <c r="I163" s="10"/>
      <c r="J163" s="10"/>
      <c r="K163" s="42"/>
    </row>
    <row r="164" spans="1:11" s="35" customFormat="1" ht="12.75" customHeight="1">
      <c r="A164" s="17"/>
      <c r="B164" s="10"/>
      <c r="C164" s="10"/>
      <c r="E164" s="10"/>
      <c r="F164" s="10"/>
      <c r="G164" s="10"/>
      <c r="H164" s="10"/>
      <c r="I164" s="10"/>
      <c r="J164" s="10"/>
      <c r="K164" s="42"/>
    </row>
    <row r="165" spans="1:11" s="35" customFormat="1" ht="12.75" customHeight="1">
      <c r="A165" s="17"/>
      <c r="B165" s="10"/>
      <c r="C165" s="10"/>
      <c r="E165" s="10"/>
      <c r="F165" s="10"/>
      <c r="G165" s="10"/>
      <c r="H165" s="10"/>
      <c r="I165" s="10"/>
      <c r="J165" s="10"/>
      <c r="K165" s="42"/>
    </row>
    <row r="166" spans="1:11" s="35" customFormat="1" ht="12.75" customHeight="1">
      <c r="A166" s="17"/>
      <c r="B166" s="10"/>
      <c r="C166" s="10"/>
      <c r="E166" s="10"/>
      <c r="F166" s="10"/>
      <c r="G166" s="10"/>
      <c r="H166" s="10"/>
      <c r="I166" s="10"/>
      <c r="J166" s="10"/>
      <c r="K166" s="42"/>
    </row>
    <row r="167" spans="1:11" s="35" customFormat="1" ht="12.75" customHeight="1">
      <c r="A167" s="17"/>
      <c r="B167" s="10"/>
      <c r="C167" s="10"/>
      <c r="E167" s="10"/>
      <c r="F167" s="10"/>
      <c r="G167" s="10"/>
      <c r="H167" s="10"/>
      <c r="I167" s="10"/>
      <c r="J167" s="10"/>
      <c r="K167" s="42"/>
    </row>
    <row r="168" spans="1:11" s="35" customFormat="1" ht="12.75" customHeight="1">
      <c r="A168" s="17"/>
      <c r="B168" s="10"/>
      <c r="C168" s="10"/>
      <c r="E168" s="10"/>
      <c r="F168" s="10"/>
      <c r="G168" s="10"/>
      <c r="H168" s="10"/>
      <c r="I168" s="10"/>
      <c r="J168" s="10"/>
      <c r="K168" s="42"/>
    </row>
    <row r="169" spans="1:11" s="35" customFormat="1" ht="12.75" customHeight="1">
      <c r="A169" s="17"/>
      <c r="B169" s="10"/>
      <c r="C169" s="10"/>
      <c r="E169" s="10"/>
      <c r="F169" s="10"/>
      <c r="G169" s="10"/>
      <c r="H169" s="10"/>
      <c r="I169" s="10"/>
      <c r="J169" s="10"/>
      <c r="K169" s="42"/>
    </row>
    <row r="170" spans="1:11" s="35" customFormat="1" ht="12.75" customHeight="1">
      <c r="A170" s="17"/>
      <c r="B170" s="10"/>
      <c r="C170" s="10"/>
      <c r="E170" s="10"/>
      <c r="F170" s="10"/>
      <c r="G170" s="10"/>
      <c r="H170" s="10"/>
      <c r="I170" s="10"/>
      <c r="J170" s="10"/>
      <c r="K170" s="42"/>
    </row>
    <row r="171" spans="1:11" s="35" customFormat="1" ht="12.75" customHeight="1">
      <c r="A171" s="17"/>
      <c r="B171" s="10"/>
      <c r="C171" s="10"/>
      <c r="E171" s="10"/>
      <c r="F171" s="10"/>
      <c r="G171" s="10"/>
      <c r="H171" s="10"/>
      <c r="I171" s="10"/>
      <c r="J171" s="10"/>
      <c r="K171" s="42"/>
    </row>
    <row r="172" spans="1:11" s="35" customFormat="1" ht="12.75" customHeight="1">
      <c r="A172" s="17"/>
      <c r="B172" s="10"/>
      <c r="C172" s="10"/>
      <c r="E172" s="10"/>
      <c r="F172" s="10"/>
      <c r="G172" s="10"/>
      <c r="H172" s="10"/>
      <c r="I172" s="10"/>
      <c r="J172" s="10"/>
      <c r="K172" s="42"/>
    </row>
    <row r="173" spans="1:11" s="35" customFormat="1" ht="12.75" customHeight="1">
      <c r="A173" s="17"/>
      <c r="B173" s="10"/>
      <c r="C173" s="10"/>
      <c r="E173" s="10"/>
      <c r="F173" s="10"/>
      <c r="G173" s="10"/>
      <c r="H173" s="10"/>
      <c r="I173" s="10"/>
      <c r="J173" s="10"/>
      <c r="K173" s="42"/>
    </row>
    <row r="174" spans="1:11" s="35" customFormat="1" ht="12.75" customHeight="1">
      <c r="A174" s="17"/>
      <c r="B174" s="10"/>
      <c r="C174" s="10"/>
      <c r="E174" s="10"/>
      <c r="F174" s="10"/>
      <c r="G174" s="10"/>
      <c r="H174" s="10"/>
      <c r="I174" s="10"/>
      <c r="J174" s="10"/>
      <c r="K174" s="42"/>
    </row>
    <row r="175" spans="1:11" s="35" customFormat="1" ht="12.75" customHeight="1">
      <c r="A175" s="17"/>
      <c r="B175" s="10"/>
      <c r="C175" s="10"/>
      <c r="E175" s="10"/>
      <c r="F175" s="10"/>
      <c r="G175" s="10"/>
      <c r="H175" s="10"/>
      <c r="I175" s="10"/>
      <c r="J175" s="10"/>
      <c r="K175" s="42"/>
    </row>
    <row r="176" spans="1:11" s="35" customFormat="1" ht="12.75" customHeight="1">
      <c r="A176" s="17"/>
      <c r="B176" s="10"/>
      <c r="C176" s="10"/>
      <c r="E176" s="10"/>
      <c r="F176" s="10"/>
      <c r="G176" s="10"/>
      <c r="H176" s="10"/>
      <c r="I176" s="10"/>
      <c r="J176" s="10"/>
      <c r="K176" s="42"/>
    </row>
    <row r="177" spans="1:11" s="35" customFormat="1" ht="12.75" customHeight="1">
      <c r="A177" s="17"/>
      <c r="B177" s="10"/>
      <c r="C177" s="10"/>
      <c r="E177" s="10"/>
      <c r="F177" s="10"/>
      <c r="G177" s="10"/>
      <c r="H177" s="10"/>
      <c r="I177" s="10"/>
      <c r="J177" s="10"/>
      <c r="K177" s="42"/>
    </row>
    <row r="178" spans="1:11" s="35" customFormat="1" ht="12.75" customHeight="1">
      <c r="A178" s="17"/>
      <c r="B178" s="10"/>
      <c r="C178" s="10"/>
      <c r="E178" s="10"/>
      <c r="F178" s="10"/>
      <c r="G178" s="10"/>
      <c r="H178" s="10"/>
      <c r="I178" s="10"/>
      <c r="J178" s="10"/>
      <c r="K178" s="42"/>
    </row>
    <row r="179" spans="1:11" s="35" customFormat="1" ht="12.75" customHeight="1">
      <c r="A179" s="17"/>
      <c r="B179" s="10"/>
      <c r="C179" s="10"/>
      <c r="E179" s="10"/>
      <c r="F179" s="10"/>
      <c r="G179" s="10"/>
      <c r="H179" s="10"/>
      <c r="I179" s="10"/>
      <c r="J179" s="10"/>
      <c r="K179" s="42"/>
    </row>
    <row r="180" spans="1:11" s="35" customFormat="1" ht="12.75" customHeight="1">
      <c r="A180" s="17"/>
      <c r="B180" s="10"/>
      <c r="C180" s="10"/>
      <c r="E180" s="10"/>
      <c r="F180" s="10"/>
      <c r="G180" s="10"/>
      <c r="H180" s="10"/>
      <c r="I180" s="10"/>
      <c r="J180" s="10"/>
      <c r="K180" s="42"/>
    </row>
    <row r="181" spans="1:11" s="35" customFormat="1" ht="12.75" customHeight="1">
      <c r="A181" s="17"/>
      <c r="B181" s="10"/>
      <c r="C181" s="10"/>
      <c r="E181" s="10"/>
      <c r="F181" s="10"/>
      <c r="G181" s="10"/>
      <c r="H181" s="10"/>
      <c r="I181" s="10"/>
      <c r="J181" s="10"/>
      <c r="K181" s="42"/>
    </row>
    <row r="182" spans="1:11" s="35" customFormat="1" ht="12.75" customHeight="1">
      <c r="A182" s="17"/>
      <c r="B182" s="10"/>
      <c r="C182" s="10"/>
      <c r="E182" s="10"/>
      <c r="F182" s="10"/>
      <c r="G182" s="10"/>
      <c r="H182" s="10"/>
      <c r="I182" s="10"/>
      <c r="J182" s="10"/>
      <c r="K182" s="42"/>
    </row>
    <row r="183" spans="1:11" s="35" customFormat="1" ht="12.75" customHeight="1">
      <c r="A183" s="17"/>
      <c r="B183" s="10"/>
      <c r="C183" s="10"/>
      <c r="E183" s="10"/>
      <c r="F183" s="10"/>
      <c r="G183" s="10"/>
      <c r="H183" s="10"/>
      <c r="I183" s="10"/>
      <c r="J183" s="10"/>
      <c r="K183" s="42"/>
    </row>
    <row r="184" spans="1:11" s="35" customFormat="1" ht="12.75" customHeight="1">
      <c r="A184" s="17"/>
      <c r="B184" s="10"/>
      <c r="C184" s="10"/>
      <c r="E184" s="10"/>
      <c r="F184" s="10"/>
      <c r="G184" s="10"/>
      <c r="H184" s="10"/>
      <c r="I184" s="10"/>
      <c r="J184" s="10"/>
      <c r="K184" s="42"/>
    </row>
    <row r="185" spans="1:11" s="35" customFormat="1" ht="12.75" customHeight="1">
      <c r="A185" s="17"/>
      <c r="B185" s="10"/>
      <c r="C185" s="10"/>
      <c r="E185" s="10"/>
      <c r="F185" s="10"/>
      <c r="G185" s="10"/>
      <c r="H185" s="10"/>
      <c r="I185" s="10"/>
      <c r="J185" s="10"/>
      <c r="K185" s="42"/>
    </row>
    <row r="186" spans="1:11" s="35" customFormat="1" ht="12.75" customHeight="1">
      <c r="A186" s="17"/>
      <c r="B186" s="10"/>
      <c r="C186" s="10"/>
      <c r="E186" s="10"/>
      <c r="F186" s="10"/>
      <c r="G186" s="10"/>
      <c r="H186" s="10"/>
      <c r="I186" s="10"/>
      <c r="J186" s="10"/>
      <c r="K186" s="42"/>
    </row>
    <row r="187" spans="1:11" s="35" customFormat="1" ht="12.75" customHeight="1">
      <c r="A187" s="17"/>
      <c r="B187" s="10"/>
      <c r="C187" s="10"/>
      <c r="E187" s="10"/>
      <c r="F187" s="10"/>
      <c r="G187" s="10"/>
      <c r="H187" s="10"/>
      <c r="I187" s="10"/>
      <c r="J187" s="10"/>
      <c r="K187" s="42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orientation="portrait" paperSize="9" scale="75" r:id="rId2"/>
  <headerFooter alignWithMargins="0">
    <oddFooter>&amp;L&amp;F   &amp;D  &amp;T&amp;R&amp;8les communes en lettres majuscules sont des
 chefs-lieux de cantons, sous-préfectures ou préfectures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 CHARRIER</dc:creator>
  <cp:keywords/>
  <dc:description/>
  <cp:lastModifiedBy>AC</cp:lastModifiedBy>
  <cp:lastPrinted>2010-05-31T15:21:13Z</cp:lastPrinted>
  <dcterms:created xsi:type="dcterms:W3CDTF">1999-08-11T15:43:53Z</dcterms:created>
  <dcterms:modified xsi:type="dcterms:W3CDTF">2010-06-22T16:07:40Z</dcterms:modified>
  <cp:category/>
  <cp:version/>
  <cp:contentType/>
  <cp:contentStatus/>
  <cp:revision>1</cp:revision>
</cp:coreProperties>
</file>