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8355" windowHeight="9900" tabRatio="865" activeTab="4"/>
  </bookViews>
  <sheets>
    <sheet name="1 étap" sheetId="1" r:id="rId1"/>
    <sheet name="2 étap" sheetId="2" r:id="rId2"/>
    <sheet name="3 étap" sheetId="3" r:id="rId3"/>
    <sheet name="4 étap" sheetId="4" r:id="rId4"/>
    <sheet name="5 étap" sheetId="5" r:id="rId5"/>
    <sheet name="6 étap" sheetId="6" r:id="rId6"/>
    <sheet name="7 étap" sheetId="7" r:id="rId7"/>
    <sheet name="8 étap" sheetId="8" r:id="rId8"/>
    <sheet name="9 étap" sheetId="9" r:id="rId9"/>
    <sheet name="10 étap" sheetId="10" r:id="rId10"/>
    <sheet name="11 étap" sheetId="11" r:id="rId11"/>
    <sheet name="12 étap" sheetId="12" r:id="rId12"/>
    <sheet name="13 étap" sheetId="13" r:id="rId13"/>
    <sheet name="14 étap" sheetId="14" r:id="rId14"/>
    <sheet name="récap" sheetId="15" r:id="rId15"/>
  </sheets>
  <definedNames>
    <definedName name="Excel_BuiltIn_Print_Area_12">'12 étap'!$A$1:$K$69</definedName>
    <definedName name="Excel_BuiltIn_Print_Area_2">'2 étap'!$A$1:$K$67</definedName>
    <definedName name="Excel_BuiltIn_Print_Area_8">'10 étap'!$A$1:$K$71</definedName>
    <definedName name="Excel_BuiltIn_Print_Area_9">'11 étap'!$A$1:$K$77</definedName>
    <definedName name="_xlnm.Print_Area" localSheetId="0">'1 étap'!$A$1:$K$81</definedName>
    <definedName name="_xlnm.Print_Area" localSheetId="9">'10 étap'!$A$1:$K$80</definedName>
    <definedName name="_xlnm.Print_Area" localSheetId="10">'11 étap'!$A$1:$K$80</definedName>
    <definedName name="_xlnm.Print_Area" localSheetId="11">'12 étap'!$A$1:$K$80</definedName>
    <definedName name="_xlnm.Print_Area" localSheetId="12">'13 étap'!$A$1:$K$80</definedName>
    <definedName name="_xlnm.Print_Area" localSheetId="13">'14 étap'!$A$1:$K$80</definedName>
    <definedName name="_xlnm.Print_Area" localSheetId="1">'2 étap'!$A$1:$K$81</definedName>
    <definedName name="_xlnm.Print_Area" localSheetId="2">'3 étap'!$A$1:$K$81</definedName>
    <definedName name="_xlnm.Print_Area" localSheetId="3">'4 étap'!$A$1:$K$81</definedName>
    <definedName name="_xlnm.Print_Area" localSheetId="4">'5 étap'!$A$1:$K$80</definedName>
    <definedName name="_xlnm.Print_Area" localSheetId="5">'6 étap'!$A$1:$K$80</definedName>
    <definedName name="_xlnm.Print_Area" localSheetId="6">'7 étap'!$A$1:$K$80</definedName>
    <definedName name="_xlnm.Print_Area" localSheetId="7">'8 étap'!$A$1:$K$80</definedName>
    <definedName name="_xlnm.Print_Area" localSheetId="8">'9 étap'!$A$1:$K$80</definedName>
    <definedName name="_xlnm.Print_Area" localSheetId="14">'récap'!$A$1:$M$39</definedName>
  </definedNames>
  <calcPr fullCalcOnLoad="1"/>
</workbook>
</file>

<file path=xl/sharedStrings.xml><?xml version="1.0" encoding="utf-8"?>
<sst xmlns="http://schemas.openxmlformats.org/spreadsheetml/2006/main" count="1641" uniqueCount="883">
  <si>
    <t>LA FRANCE EN COURANT</t>
  </si>
  <si>
    <t>Vitesse km/h</t>
  </si>
  <si>
    <t>Pour</t>
  </si>
  <si>
    <t>Km</t>
  </si>
  <si>
    <t>Feuille d'itinéraire détaillé</t>
  </si>
  <si>
    <t>km</t>
  </si>
  <si>
    <t>Départ matin</t>
  </si>
  <si>
    <t>Lieu</t>
  </si>
  <si>
    <t>ROUTE</t>
  </si>
  <si>
    <t>Altitude</t>
  </si>
  <si>
    <t>Heures de passages</t>
  </si>
  <si>
    <t>Départ 2ème 1/2 étape</t>
  </si>
  <si>
    <t>Int</t>
  </si>
  <si>
    <t>à parcourir</t>
  </si>
  <si>
    <t>parcourus</t>
  </si>
  <si>
    <t>Suivie</t>
  </si>
  <si>
    <t>16km/h</t>
  </si>
  <si>
    <t>15km/h</t>
  </si>
  <si>
    <t>14 km/h</t>
  </si>
  <si>
    <t>13 km/h</t>
  </si>
  <si>
    <t>12 km/h</t>
  </si>
  <si>
    <t>Départ 2è demi étape</t>
  </si>
  <si>
    <t>1er</t>
  </si>
  <si>
    <t>2ème</t>
  </si>
  <si>
    <t>1/2 ETAPE</t>
  </si>
  <si>
    <t>N°</t>
  </si>
  <si>
    <t>ETAPE</t>
  </si>
  <si>
    <t>CP</t>
  </si>
  <si>
    <t>Départ</t>
  </si>
  <si>
    <t>Commune</t>
  </si>
  <si>
    <t xml:space="preserve">1e </t>
  </si>
  <si>
    <t xml:space="preserve">2e </t>
  </si>
  <si>
    <t xml:space="preserve">3e </t>
  </si>
  <si>
    <t xml:space="preserve">4e </t>
  </si>
  <si>
    <t xml:space="preserve">5e </t>
  </si>
  <si>
    <t xml:space="preserve">6e </t>
  </si>
  <si>
    <t xml:space="preserve">7e </t>
  </si>
  <si>
    <t xml:space="preserve">8e </t>
  </si>
  <si>
    <t xml:space="preserve">9e </t>
  </si>
  <si>
    <t>10e</t>
  </si>
  <si>
    <t>11e</t>
  </si>
  <si>
    <t>12e</t>
  </si>
  <si>
    <t>13e</t>
  </si>
  <si>
    <t>14e</t>
  </si>
  <si>
    <t>Petit déjeuner à partir du KM</t>
  </si>
  <si>
    <t>1/2Moitiée de la 1ère demie étape</t>
  </si>
  <si>
    <t>KM</t>
  </si>
  <si>
    <t xml:space="preserve">départ de </t>
  </si>
  <si>
    <t>:</t>
  </si>
  <si>
    <t>D59</t>
  </si>
  <si>
    <t>D135</t>
  </si>
  <si>
    <t>D16</t>
  </si>
  <si>
    <t>Départ de le 2ème demi étape</t>
  </si>
  <si>
    <t>Départ 2è demi étape
Raliement  34 Km</t>
  </si>
  <si>
    <t>21 ème Tour</t>
  </si>
  <si>
    <t>Dimanche 19 juillet 2009</t>
  </si>
  <si>
    <t xml:space="preserve"> Lundi 20 juillet 2009</t>
  </si>
  <si>
    <t xml:space="preserve"> Mardi 21 juillet 2009</t>
  </si>
  <si>
    <t xml:space="preserve"> Mercredi 22 juillet 2009</t>
  </si>
  <si>
    <t>Jeudi 23 juillet 2009</t>
  </si>
  <si>
    <t>Vendredi 24 juillet 2009</t>
  </si>
  <si>
    <t>Samedi 25 juillet 2009</t>
  </si>
  <si>
    <t xml:space="preserve"> Dimanche 26 Juillet 2009</t>
  </si>
  <si>
    <t xml:space="preserve"> Lundi 27 Juillet 2009</t>
  </si>
  <si>
    <t xml:space="preserve"> Mardi 28 Juillet 2009</t>
  </si>
  <si>
    <t xml:space="preserve"> Mercredi 29 Juillet 2009</t>
  </si>
  <si>
    <t xml:space="preserve"> jeudi  30 Juillet 2009</t>
  </si>
  <si>
    <t>Vendredi  31 Juillet 2009</t>
  </si>
  <si>
    <t xml:space="preserve"> Samedi 1er Aout 2009</t>
  </si>
  <si>
    <t>1ère étape :   St EVARZEC    La GACILLY</t>
  </si>
  <si>
    <t>2ème étape :  La GACILLY   THOUARCE</t>
  </si>
  <si>
    <t>3ème étape :  THOUARCE    TONNAY CHARENTE</t>
  </si>
  <si>
    <t>4ème étape :   TONNAY CHARENTE    MONTPON MENESTEROL</t>
  </si>
  <si>
    <t>5ème étape :  MONTPON MENESTEROL  CONDOM</t>
  </si>
  <si>
    <t>8ème étape :   PIERREFITTE NESTALAS   ASPET</t>
  </si>
  <si>
    <t>9ème  étape :  ASPET   CARMAUX</t>
  </si>
  <si>
    <t>10ème étape :   CARMAUX   BRIVE la GAILLARDE</t>
  </si>
  <si>
    <t>11ème étape :    BRIVE la GAILLARDE  St ELOY les Mines</t>
  </si>
  <si>
    <t>12è étape :     St ELOY les Mines   SALBRIS</t>
  </si>
  <si>
    <t>13è étape :   SALBRIS   PARIGNE L'EVEQUE</t>
  </si>
  <si>
    <t>14ème  étape : PARIGNE L'EVEQUE    BERNAY</t>
  </si>
  <si>
    <t>Saint EVARZEC</t>
  </si>
  <si>
    <t>29- FINISTERE</t>
  </si>
  <si>
    <t>D783</t>
  </si>
  <si>
    <t>D122</t>
  </si>
  <si>
    <t>Kérampou D122 D24</t>
  </si>
  <si>
    <t>D24</t>
  </si>
  <si>
    <t>PONT AVEN D783</t>
  </si>
  <si>
    <t xml:space="preserve">Riec sur  Belon </t>
  </si>
  <si>
    <t>Moelan sur Mer</t>
  </si>
  <si>
    <t>Clohars Carnoet</t>
  </si>
  <si>
    <t>D224</t>
  </si>
  <si>
    <t>D306</t>
  </si>
  <si>
    <t>Guidel D 306</t>
  </si>
  <si>
    <t>Guidel Plages D152</t>
  </si>
  <si>
    <t>D152</t>
  </si>
  <si>
    <t>Le Fort Bloqué D162e</t>
  </si>
  <si>
    <t>D162e</t>
  </si>
  <si>
    <t>D162</t>
  </si>
  <si>
    <t>D194</t>
  </si>
  <si>
    <t>LANESTER D194</t>
  </si>
  <si>
    <t>D170</t>
  </si>
  <si>
    <t>Plouhinec D781</t>
  </si>
  <si>
    <t>D781</t>
  </si>
  <si>
    <t>BELZ D16</t>
  </si>
  <si>
    <t>AURAY</t>
  </si>
  <si>
    <t>56-MORBIHAN</t>
  </si>
  <si>
    <t>Pluneret</t>
  </si>
  <si>
    <t>Mériadec</t>
  </si>
  <si>
    <t>GRAND CHAMPS</t>
  </si>
  <si>
    <t>D150</t>
  </si>
  <si>
    <t>D133</t>
  </si>
  <si>
    <t>Plaudren</t>
  </si>
  <si>
    <t>Trédion</t>
  </si>
  <si>
    <t>St Guyomard</t>
  </si>
  <si>
    <t>D112</t>
  </si>
  <si>
    <t>D776</t>
  </si>
  <si>
    <t>MALESTROIT</t>
  </si>
  <si>
    <t>St Congard D 149</t>
  </si>
  <si>
    <t>D149</t>
  </si>
  <si>
    <t xml:space="preserve">St Martin </t>
  </si>
  <si>
    <t>D777</t>
  </si>
  <si>
    <t>LA GACILLY</t>
  </si>
  <si>
    <t>PIPRIAC</t>
  </si>
  <si>
    <t>D129</t>
  </si>
  <si>
    <t>Conquereuil</t>
  </si>
  <si>
    <t>D42</t>
  </si>
  <si>
    <t>BLAIN</t>
  </si>
  <si>
    <t>Le Paquelais</t>
  </si>
  <si>
    <t>D49</t>
  </si>
  <si>
    <t>Sucé sur Erdre</t>
  </si>
  <si>
    <t>D37</t>
  </si>
  <si>
    <t>Thouaré sur Loire</t>
  </si>
  <si>
    <t>La Loire</t>
  </si>
  <si>
    <t>D751</t>
  </si>
  <si>
    <t>CHAMPTOCEAUX</t>
  </si>
  <si>
    <t>Bouzillé</t>
  </si>
  <si>
    <t>Montjean sur Loire</t>
  </si>
  <si>
    <t>CHALONNES SUR LOIRE</t>
  </si>
  <si>
    <t>Inter D751 D54</t>
  </si>
  <si>
    <t>D54</t>
  </si>
  <si>
    <t>Beaulieu sur Layon</t>
  </si>
  <si>
    <t>THOUARCE</t>
  </si>
  <si>
    <t>D55</t>
  </si>
  <si>
    <t>49 MAINE et LOIRE</t>
  </si>
  <si>
    <t>21è Tour</t>
  </si>
  <si>
    <t>18 juillet - 1er aout 2009</t>
  </si>
  <si>
    <t>D125</t>
  </si>
  <si>
    <t>D167</t>
  </si>
  <si>
    <t>Martigné Briand D167</t>
  </si>
  <si>
    <t>Tigné</t>
  </si>
  <si>
    <t>Tancoigné</t>
  </si>
  <si>
    <t>Passavant sur Layon</t>
  </si>
  <si>
    <t>D168</t>
  </si>
  <si>
    <t>D32</t>
  </si>
  <si>
    <t>D748</t>
  </si>
  <si>
    <t>Int D 146 D 148</t>
  </si>
  <si>
    <t>D148</t>
  </si>
  <si>
    <t>Sanzay</t>
  </si>
  <si>
    <t>Noirlieu</t>
  </si>
  <si>
    <t>Noirterre C3</t>
  </si>
  <si>
    <t>C3</t>
  </si>
  <si>
    <t>VC</t>
  </si>
  <si>
    <t>Boismé</t>
  </si>
  <si>
    <t>Int VC D 135</t>
  </si>
  <si>
    <t>D139</t>
  </si>
  <si>
    <t>Cléssé</t>
  </si>
  <si>
    <t>Fénery</t>
  </si>
  <si>
    <t>Azay sur Thouet</t>
  </si>
  <si>
    <t>Int D139 D134</t>
  </si>
  <si>
    <t>D134</t>
  </si>
  <si>
    <t>CHAMPDENIERS St DENIS</t>
  </si>
  <si>
    <t>Sainte Ouenne</t>
  </si>
  <si>
    <t>St Maxire D123</t>
  </si>
  <si>
    <t>D123</t>
  </si>
  <si>
    <t>Saint Rémy</t>
  </si>
  <si>
    <t>Coulon</t>
  </si>
  <si>
    <t>Int D123 D102 près de Le Vanneau</t>
  </si>
  <si>
    <t>D102</t>
  </si>
  <si>
    <t>Arçais D101</t>
  </si>
  <si>
    <t>D101</t>
  </si>
  <si>
    <t>Int N11 VC D116</t>
  </si>
  <si>
    <t>D116</t>
  </si>
  <si>
    <t>Benon</t>
  </si>
  <si>
    <t>Bouhet</t>
  </si>
  <si>
    <t>Int D116 D117</t>
  </si>
  <si>
    <t>D117</t>
  </si>
  <si>
    <t>Int D939 D117</t>
  </si>
  <si>
    <t>Int D117 D112</t>
  </si>
  <si>
    <t>Int D112 D117</t>
  </si>
  <si>
    <t>Muron D117</t>
  </si>
  <si>
    <t>Int D117 VC</t>
  </si>
  <si>
    <t>TONNAY  CHARENTE</t>
  </si>
  <si>
    <t>D124</t>
  </si>
  <si>
    <t>Bords</t>
  </si>
  <si>
    <t>D114</t>
  </si>
  <si>
    <t>St SAVINIEN D114</t>
  </si>
  <si>
    <t>Taillebourg</t>
  </si>
  <si>
    <t>St Vaize</t>
  </si>
  <si>
    <t>D129e2</t>
  </si>
  <si>
    <t>Vénérand D 233</t>
  </si>
  <si>
    <t>D233</t>
  </si>
  <si>
    <t>La Chapelle des Pots</t>
  </si>
  <si>
    <t>D 138</t>
  </si>
  <si>
    <t>Int N141 D138</t>
  </si>
  <si>
    <t>Dompierre sur Charente</t>
  </si>
  <si>
    <t>Salignac sur Charente</t>
  </si>
  <si>
    <t>D136</t>
  </si>
  <si>
    <t>Inter D147 D 47</t>
  </si>
  <si>
    <t>D47</t>
  </si>
  <si>
    <t>Inter D137 D124</t>
  </si>
  <si>
    <t>Inter D114 D129e2</t>
  </si>
  <si>
    <t>Gimeux</t>
  </si>
  <si>
    <t>D232</t>
  </si>
  <si>
    <t>Inter D136 D732 D232</t>
  </si>
  <si>
    <t>Inter D148 D731 D148</t>
  </si>
  <si>
    <t>Gentré</t>
  </si>
  <si>
    <t>D18</t>
  </si>
  <si>
    <t>SEGONZAC D18</t>
  </si>
  <si>
    <t>Inter D18 D95</t>
  </si>
  <si>
    <t>D95</t>
  </si>
  <si>
    <t>Bouteville D152</t>
  </si>
  <si>
    <t>Inter D152 D 699</t>
  </si>
  <si>
    <t>D699</t>
  </si>
  <si>
    <t>Bonneuil</t>
  </si>
  <si>
    <t>inter D699 D 1</t>
  </si>
  <si>
    <t>D1</t>
  </si>
  <si>
    <t>BARBEZIEUX St HILAIRE</t>
  </si>
  <si>
    <t>Brie sous Brabezieux</t>
  </si>
  <si>
    <t>CHANIERS D24</t>
  </si>
  <si>
    <t>D21</t>
  </si>
  <si>
    <t>Inter D24 D21</t>
  </si>
  <si>
    <t>Inter D21 D89</t>
  </si>
  <si>
    <t>D89</t>
  </si>
  <si>
    <t>D10</t>
  </si>
  <si>
    <t>D17</t>
  </si>
  <si>
    <t>Inter D89 D10 Bors</t>
  </si>
  <si>
    <t>St AULAYE D38</t>
  </si>
  <si>
    <t>D38</t>
  </si>
  <si>
    <t>D11</t>
  </si>
  <si>
    <t>Inter D38 D11</t>
  </si>
  <si>
    <t>Servanches</t>
  </si>
  <si>
    <t>Inter D41 D11</t>
  </si>
  <si>
    <t>Inter D11 D730</t>
  </si>
  <si>
    <t>D730</t>
  </si>
  <si>
    <t>MONTPON MENESTEROL</t>
  </si>
  <si>
    <t>Raliement départ à 22Km</t>
  </si>
  <si>
    <t>D22</t>
  </si>
  <si>
    <t>Inter D22 D422</t>
  </si>
  <si>
    <t>D422</t>
  </si>
  <si>
    <t>Inter  D422 D933</t>
  </si>
  <si>
    <t>D933</t>
  </si>
  <si>
    <t>Saint Jean le Vieux D18</t>
  </si>
  <si>
    <t>Lecumberry</t>
  </si>
  <si>
    <t>Inter D18 D19</t>
  </si>
  <si>
    <t>D19</t>
  </si>
  <si>
    <t>Col de Bagargui</t>
  </si>
  <si>
    <t>Larrau D26</t>
  </si>
  <si>
    <t>D26</t>
  </si>
  <si>
    <t>Inter D26 D113</t>
  </si>
  <si>
    <t>D113</t>
  </si>
  <si>
    <t>St Engrace</t>
  </si>
  <si>
    <t>D132</t>
  </si>
  <si>
    <t>D441</t>
  </si>
  <si>
    <t>Inter D132  D141</t>
  </si>
  <si>
    <t>Col de Labay</t>
  </si>
  <si>
    <t>Col de Bouezou</t>
  </si>
  <si>
    <t>Col de Houratate</t>
  </si>
  <si>
    <t>D442</t>
  </si>
  <si>
    <t>Osse en  Aspe</t>
  </si>
  <si>
    <t>Bedous</t>
  </si>
  <si>
    <t>N134</t>
  </si>
  <si>
    <t>Escot D 294</t>
  </si>
  <si>
    <t>D294</t>
  </si>
  <si>
    <t>Col de Marie Blanque</t>
  </si>
  <si>
    <t>Bielle  D 934</t>
  </si>
  <si>
    <t>D934</t>
  </si>
  <si>
    <t>LARUNS D918</t>
  </si>
  <si>
    <t>D918</t>
  </si>
  <si>
    <t>Col de L'Aubisque</t>
  </si>
  <si>
    <t>Gourette</t>
  </si>
  <si>
    <t>65 HAUTES PYRENEES</t>
  </si>
  <si>
    <t>Col du Soulor</t>
  </si>
  <si>
    <t>AUCUN</t>
  </si>
  <si>
    <t>Inter D918 D 13</t>
  </si>
  <si>
    <t>Bun</t>
  </si>
  <si>
    <t>Arcizans Avant</t>
  </si>
  <si>
    <t xml:space="preserve">D13 </t>
  </si>
  <si>
    <t>D13</t>
  </si>
  <si>
    <t>Pierrefitte Nestalas</t>
  </si>
  <si>
    <t>CARQUEFOU</t>
  </si>
  <si>
    <t>Barèges</t>
  </si>
  <si>
    <t>D 921</t>
  </si>
  <si>
    <t>LUZ St SAUVEUR  D918</t>
  </si>
  <si>
    <t>D 918</t>
  </si>
  <si>
    <t>Col du Tourmalet</t>
  </si>
  <si>
    <t>La Mongie</t>
  </si>
  <si>
    <t>Ste Marie de Campan</t>
  </si>
  <si>
    <t>Inter D 918 D 113</t>
  </si>
  <si>
    <t>D 113</t>
  </si>
  <si>
    <t>Hourquette d'Ancizan</t>
  </si>
  <si>
    <t>D 19</t>
  </si>
  <si>
    <t>D 25</t>
  </si>
  <si>
    <t>ARREAU</t>
  </si>
  <si>
    <t>D 618</t>
  </si>
  <si>
    <t>Ancizan D30</t>
  </si>
  <si>
    <t>D30</t>
  </si>
  <si>
    <t>Grézian</t>
  </si>
  <si>
    <t>BORDERES LOURON</t>
  </si>
  <si>
    <t>Loudenvielle</t>
  </si>
  <si>
    <t>Estarvielle Inter D 25 D 618</t>
  </si>
  <si>
    <t>Col de Peyresourde</t>
  </si>
  <si>
    <t>31 HAUTE GARONNE</t>
  </si>
  <si>
    <t>Benque Dessous dessus</t>
  </si>
  <si>
    <t>Inter D618 D51</t>
  </si>
  <si>
    <t>D51</t>
  </si>
  <si>
    <t xml:space="preserve">Port de Bales </t>
  </si>
  <si>
    <t>Inter VC D925 Granges de Crouhens</t>
  </si>
  <si>
    <t>D925</t>
  </si>
  <si>
    <t>Troubat</t>
  </si>
  <si>
    <t>N125</t>
  </si>
  <si>
    <t>Bertren</t>
  </si>
  <si>
    <t>Mont de Galié</t>
  </si>
  <si>
    <t>D33b</t>
  </si>
  <si>
    <t>Galié D33b</t>
  </si>
  <si>
    <t>Gembrie</t>
  </si>
  <si>
    <t>Créchets</t>
  </si>
  <si>
    <t>Sarp</t>
  </si>
  <si>
    <t>Inter D26 N125</t>
  </si>
  <si>
    <t>Inter N125 D33b</t>
  </si>
  <si>
    <t>Lourde D33i</t>
  </si>
  <si>
    <t>D33i</t>
  </si>
  <si>
    <t xml:space="preserve">Inter D9 D618 </t>
  </si>
  <si>
    <t>D618</t>
  </si>
  <si>
    <t>Col des Ares</t>
  </si>
  <si>
    <t>D5</t>
  </si>
  <si>
    <t>ASPET</t>
  </si>
  <si>
    <t>D5b</t>
  </si>
  <si>
    <t>Estadens</t>
  </si>
  <si>
    <t>Inter D5b D26</t>
  </si>
  <si>
    <t xml:space="preserve">Mazères sur Sarlat </t>
  </si>
  <si>
    <t>Roquefort sur Garonne</t>
  </si>
  <si>
    <t>Inter D26 D62</t>
  </si>
  <si>
    <t>D62</t>
  </si>
  <si>
    <t>Mauran</t>
  </si>
  <si>
    <t>St Julien sur Garonne</t>
  </si>
  <si>
    <t>Salle sur garonne</t>
  </si>
  <si>
    <t>Marquefave</t>
  </si>
  <si>
    <t>St Sulpice sur Lèze D74</t>
  </si>
  <si>
    <t>D74</t>
  </si>
  <si>
    <t>Beaumont su Lèze</t>
  </si>
  <si>
    <t>Vernet</t>
  </si>
  <si>
    <t>Venerque</t>
  </si>
  <si>
    <t>D35</t>
  </si>
  <si>
    <t>D94</t>
  </si>
  <si>
    <t>Pompertuzat</t>
  </si>
  <si>
    <t>D54a</t>
  </si>
  <si>
    <t>Escalquens  D54 a</t>
  </si>
  <si>
    <t>Odars</t>
  </si>
  <si>
    <t>Sainte Foy d'Aigrefeuille</t>
  </si>
  <si>
    <t>D31</t>
  </si>
  <si>
    <t>D66a</t>
  </si>
  <si>
    <t>Bourg St Bernard D66a</t>
  </si>
  <si>
    <t>Montcabrier</t>
  </si>
  <si>
    <t>Inter D66a D42 D 39</t>
  </si>
  <si>
    <t>D39</t>
  </si>
  <si>
    <t>Inter D39 D28</t>
  </si>
  <si>
    <t>D28</t>
  </si>
  <si>
    <t>Inter D28 D40 D39</t>
  </si>
  <si>
    <t>D87</t>
  </si>
  <si>
    <t>LAVAUR D87</t>
  </si>
  <si>
    <t>Inter D631 D87</t>
  </si>
  <si>
    <t xml:space="preserve">Parisot </t>
  </si>
  <si>
    <t>Montans</t>
  </si>
  <si>
    <t>GAILLAC D3</t>
  </si>
  <si>
    <t>D3</t>
  </si>
  <si>
    <t>Inter D3 D17</t>
  </si>
  <si>
    <t>Fayssac</t>
  </si>
  <si>
    <t>Inter D17 D17a</t>
  </si>
  <si>
    <t>D17a</t>
  </si>
  <si>
    <t>Villeneuve sur Vère</t>
  </si>
  <si>
    <t>Inter D17 a D3</t>
  </si>
  <si>
    <t>Inter D600 a D3</t>
  </si>
  <si>
    <t>Blaye lres mines</t>
  </si>
  <si>
    <t>CARMAUX</t>
  </si>
  <si>
    <t>Inter N88  D905</t>
  </si>
  <si>
    <t>D905</t>
  </si>
  <si>
    <t>LA SALVETAT-PEYRALES</t>
  </si>
  <si>
    <t>D61</t>
  </si>
  <si>
    <t>Prévinquières</t>
  </si>
  <si>
    <t>Anglars sT Félix</t>
  </si>
  <si>
    <t>Inter D994 D5</t>
  </si>
  <si>
    <t>D994</t>
  </si>
  <si>
    <t>MONTBAZENS D994</t>
  </si>
  <si>
    <t>D144</t>
  </si>
  <si>
    <t>Les Albres D144</t>
  </si>
  <si>
    <t>Bouillac D840</t>
  </si>
  <si>
    <t>D840</t>
  </si>
  <si>
    <t>Inter D840 D31</t>
  </si>
  <si>
    <t>Cuzac</t>
  </si>
  <si>
    <t>D206</t>
  </si>
  <si>
    <t>Saint Jean Mirabel D31</t>
  </si>
  <si>
    <t>Inter N122 D 31</t>
  </si>
  <si>
    <t>Prendeignes</t>
  </si>
  <si>
    <t>Inter D31  D76</t>
  </si>
  <si>
    <t>D76</t>
  </si>
  <si>
    <t>Inter D76 D 653</t>
  </si>
  <si>
    <t>D653</t>
  </si>
  <si>
    <t>Saint Maurice en Quercy</t>
  </si>
  <si>
    <t>D48</t>
  </si>
  <si>
    <t>Inter D 48 D 205</t>
  </si>
  <si>
    <t>D205</t>
  </si>
  <si>
    <t>Epeyroux VC</t>
  </si>
  <si>
    <t>Inter VC D 48</t>
  </si>
  <si>
    <t>D 48</t>
  </si>
  <si>
    <t>Leyme</t>
  </si>
  <si>
    <t>D673</t>
  </si>
  <si>
    <t>Saint CERE D673</t>
  </si>
  <si>
    <t>Inter D673 D 30</t>
  </si>
  <si>
    <t>Carennac D43</t>
  </si>
  <si>
    <t>D43</t>
  </si>
  <si>
    <t>Mezels</t>
  </si>
  <si>
    <t>D80</t>
  </si>
  <si>
    <t>Inter D43 D80</t>
  </si>
  <si>
    <t>D8</t>
  </si>
  <si>
    <t>19 CORREZE</t>
  </si>
  <si>
    <t>Turenne</t>
  </si>
  <si>
    <t>Jugeals Nazareth</t>
  </si>
  <si>
    <t>Inter D8 D38</t>
  </si>
  <si>
    <t>BRIVE LA GAILLARDE</t>
  </si>
  <si>
    <t>Bourg d'Oueil</t>
  </si>
  <si>
    <t xml:space="preserve">LANTA </t>
  </si>
  <si>
    <t>D44</t>
  </si>
  <si>
    <t>Ste Féréole</t>
  </si>
  <si>
    <t>Inter D9 D44</t>
  </si>
  <si>
    <t>St Mexant</t>
  </si>
  <si>
    <t>St Clément</t>
  </si>
  <si>
    <t>Saint Salvadour D44</t>
  </si>
  <si>
    <t>Inter D142 D44</t>
  </si>
  <si>
    <t>Inter D173 D44</t>
  </si>
  <si>
    <t>Inter D44 VC</t>
  </si>
  <si>
    <t>Inter VC  D121</t>
  </si>
  <si>
    <t>Inter D121 D128</t>
  </si>
  <si>
    <t>D121</t>
  </si>
  <si>
    <t>D128</t>
  </si>
  <si>
    <t>Inter D128 D32</t>
  </si>
  <si>
    <t>Inter D16 D32</t>
  </si>
  <si>
    <t>Gourdon Murat</t>
  </si>
  <si>
    <t>D164</t>
  </si>
  <si>
    <t>BUGEAT D164</t>
  </si>
  <si>
    <t>St Merd les Oussines</t>
  </si>
  <si>
    <t xml:space="preserve">Millevaches D36 </t>
  </si>
  <si>
    <t>D36</t>
  </si>
  <si>
    <t>Inter D36 D21</t>
  </si>
  <si>
    <t>Sornac D172</t>
  </si>
  <si>
    <t>D172</t>
  </si>
  <si>
    <t>La Courtine</t>
  </si>
  <si>
    <t>D996</t>
  </si>
  <si>
    <t>St Oradoux de Chirouze</t>
  </si>
  <si>
    <t>Giat</t>
  </si>
  <si>
    <t>St Avit</t>
  </si>
  <si>
    <t>Montel de Gelat</t>
  </si>
  <si>
    <t>Charensat</t>
  </si>
  <si>
    <t>Inter D80 D13</t>
  </si>
  <si>
    <t>Espinasse D18</t>
  </si>
  <si>
    <t>St Julien la Geneste</t>
  </si>
  <si>
    <t>Gouttières D18</t>
  </si>
  <si>
    <t>Montjoie</t>
  </si>
  <si>
    <t>Saint Eloy les Mines</t>
  </si>
  <si>
    <t>D29</t>
  </si>
  <si>
    <t>D2144</t>
  </si>
  <si>
    <t>MONTAIGUT</t>
  </si>
  <si>
    <t>D501</t>
  </si>
  <si>
    <t>D160</t>
  </si>
  <si>
    <t>Inter D160 D154</t>
  </si>
  <si>
    <t>D154</t>
  </si>
  <si>
    <t>Ronnet D160</t>
  </si>
  <si>
    <t>Arpheuilles St Priest</t>
  </si>
  <si>
    <t>Inter D160 D1089</t>
  </si>
  <si>
    <t>D1089</t>
  </si>
  <si>
    <t>Inter D1089  D314</t>
  </si>
  <si>
    <t>D314</t>
  </si>
  <si>
    <t>Le Breuil D151</t>
  </si>
  <si>
    <t>D151</t>
  </si>
  <si>
    <t>Ste Thérence</t>
  </si>
  <si>
    <t>Inter D993 D151</t>
  </si>
  <si>
    <t>Quinssaines</t>
  </si>
  <si>
    <t>HURIEL D71</t>
  </si>
  <si>
    <t>Chambérat</t>
  </si>
  <si>
    <t>D71</t>
  </si>
  <si>
    <t>Vilplaix D310</t>
  </si>
  <si>
    <t>D310</t>
  </si>
  <si>
    <t>St Eloy d'Allier</t>
  </si>
  <si>
    <t>D236</t>
  </si>
  <si>
    <t>CHATEAUNEUF SUR CHER</t>
  </si>
  <si>
    <t>Vouzeron D182</t>
  </si>
  <si>
    <t>D182</t>
  </si>
  <si>
    <t>Inter D926 D182</t>
  </si>
  <si>
    <t>Nançay D944</t>
  </si>
  <si>
    <t>D944</t>
  </si>
  <si>
    <t>SALBRIS</t>
  </si>
  <si>
    <t>41 LOIR et CHER</t>
  </si>
  <si>
    <t>64 PYRENEES ATLANTIQUES</t>
  </si>
  <si>
    <t>16 CHARENTE</t>
  </si>
  <si>
    <t>17 CHARENTE MARITIME</t>
  </si>
  <si>
    <t>79 DEUX SEVRES</t>
  </si>
  <si>
    <t>Marcilly en Gault D122</t>
  </si>
  <si>
    <t>Veilleins</t>
  </si>
  <si>
    <t>Mur de Sologne</t>
  </si>
  <si>
    <t>Soings en Sologne</t>
  </si>
  <si>
    <t>CONTRES D30</t>
  </si>
  <si>
    <t>Pontlevoy</t>
  </si>
  <si>
    <t>Inter D30 D139</t>
  </si>
  <si>
    <t>Inter D139 D114</t>
  </si>
  <si>
    <t>Chaumont sur Loire D1</t>
  </si>
  <si>
    <t>Mesland</t>
  </si>
  <si>
    <t>Inter D1 D43</t>
  </si>
  <si>
    <t>37 INDRE et LOIRE</t>
  </si>
  <si>
    <t>D274</t>
  </si>
  <si>
    <t>Morand</t>
  </si>
  <si>
    <t>CHÂTEAU RENAULT</t>
  </si>
  <si>
    <t>Neuville sur  Brenne</t>
  </si>
  <si>
    <t>D9</t>
  </si>
  <si>
    <t>Authon VC</t>
  </si>
  <si>
    <t>Monthodon D4</t>
  </si>
  <si>
    <t>D4</t>
  </si>
  <si>
    <t>Ternay</t>
  </si>
  <si>
    <t>Les Essarts</t>
  </si>
  <si>
    <t>D57</t>
  </si>
  <si>
    <t>Inter D57 D 305</t>
  </si>
  <si>
    <t>D305</t>
  </si>
  <si>
    <t>Inter D223 D 58</t>
  </si>
  <si>
    <t>D58</t>
  </si>
  <si>
    <t>St Georges de la Couée D34</t>
  </si>
  <si>
    <t>D34</t>
  </si>
  <si>
    <t>Tresson</t>
  </si>
  <si>
    <t>Maisoncelles D90</t>
  </si>
  <si>
    <t>D90</t>
  </si>
  <si>
    <t>Volnay</t>
  </si>
  <si>
    <t>Challes</t>
  </si>
  <si>
    <t>Parigné l'Eveque</t>
  </si>
  <si>
    <t>Couture sur Loir D57</t>
  </si>
  <si>
    <t>Inter D58 D86</t>
  </si>
  <si>
    <t>D86</t>
  </si>
  <si>
    <t>Inter D86 D64</t>
  </si>
  <si>
    <t>D64</t>
  </si>
  <si>
    <t>Courdemanche</t>
  </si>
  <si>
    <t>D63</t>
  </si>
  <si>
    <t>D33</t>
  </si>
  <si>
    <t>72 SARTHE</t>
  </si>
  <si>
    <t>Inter D52 D52b</t>
  </si>
  <si>
    <t>D52</t>
  </si>
  <si>
    <t>Inter D357 D83b</t>
  </si>
  <si>
    <t>D83b</t>
  </si>
  <si>
    <t>Inter D267  D83b</t>
  </si>
  <si>
    <t>Inter D323 D83</t>
  </si>
  <si>
    <t>MONTFORT LE GESNOIS D25</t>
  </si>
  <si>
    <t>D25</t>
  </si>
  <si>
    <t>D97</t>
  </si>
  <si>
    <t>Lombron D97</t>
  </si>
  <si>
    <t>La Chapelle St Rémy D237</t>
  </si>
  <si>
    <t>D237</t>
  </si>
  <si>
    <t>Prévelles VC</t>
  </si>
  <si>
    <t>Inter VC D80</t>
  </si>
  <si>
    <t>Inter D80 D7 D80p</t>
  </si>
  <si>
    <t>D80p</t>
  </si>
  <si>
    <t>St Georges de Rosay D85</t>
  </si>
  <si>
    <t>D85</t>
  </si>
  <si>
    <t>St Cosme en Vairais D205</t>
  </si>
  <si>
    <t>D275</t>
  </si>
  <si>
    <t>St Fulgent des Ormes D274</t>
  </si>
  <si>
    <t>Inter D274 D 276</t>
  </si>
  <si>
    <t>D276</t>
  </si>
  <si>
    <t>Chemilli</t>
  </si>
  <si>
    <t>D210</t>
  </si>
  <si>
    <t>Inter D210 D 275</t>
  </si>
  <si>
    <t>Inter D275 D931</t>
  </si>
  <si>
    <t>D931</t>
  </si>
  <si>
    <t>La Gravelle D931</t>
  </si>
  <si>
    <t>D271</t>
  </si>
  <si>
    <t>Coulimer</t>
  </si>
  <si>
    <t>St Jouin de Blavou D271</t>
  </si>
  <si>
    <t>Boëcé</t>
  </si>
  <si>
    <t>BAZOCHES sur Hoene</t>
  </si>
  <si>
    <t>Champeaux sur sarthe</t>
  </si>
  <si>
    <t>St Agnan sur Sarthe D6</t>
  </si>
  <si>
    <t>D6</t>
  </si>
  <si>
    <t>MOULIN la MARCHE</t>
  </si>
  <si>
    <t>D252</t>
  </si>
  <si>
    <t>Le Ménil Bérard</t>
  </si>
  <si>
    <t>Beaufai</t>
  </si>
  <si>
    <t>Inter D926 D252</t>
  </si>
  <si>
    <t>Inter D13 D252</t>
  </si>
  <si>
    <t>La FERTE FRENEL</t>
  </si>
  <si>
    <t>Anceins</t>
  </si>
  <si>
    <t>27 EURE</t>
  </si>
  <si>
    <t>Mélicourt</t>
  </si>
  <si>
    <t>St Pierre de Cernières</t>
  </si>
  <si>
    <t>La Trinité de Réville</t>
  </si>
  <si>
    <t>BROGLIE</t>
  </si>
  <si>
    <t>Férières St Hilaire</t>
  </si>
  <si>
    <t>BERNAY</t>
  </si>
  <si>
    <t>Inter  D783 D44 VC</t>
  </si>
  <si>
    <t>D724</t>
  </si>
  <si>
    <t>LORIENT D724</t>
  </si>
  <si>
    <t>Inter D33 D170</t>
  </si>
  <si>
    <t>Inter D194 D170</t>
  </si>
  <si>
    <t>Inter D781 D 9</t>
  </si>
  <si>
    <t>Inter D9 D 16</t>
  </si>
  <si>
    <t>Inter D16 D22</t>
  </si>
  <si>
    <t xml:space="preserve">Inter D 308 D150 </t>
  </si>
  <si>
    <t>Inter D150 D779</t>
  </si>
  <si>
    <t>D779</t>
  </si>
  <si>
    <t xml:space="preserve">Inter D767 D 133 </t>
  </si>
  <si>
    <t>Locqueltas</t>
  </si>
  <si>
    <t>Inter D778 D133</t>
  </si>
  <si>
    <t>Bohal</t>
  </si>
  <si>
    <t xml:space="preserve">Int N166 D112 </t>
  </si>
  <si>
    <t>Inter D14 D777</t>
  </si>
  <si>
    <t>Sixt Sf</t>
  </si>
  <si>
    <t>Inter D177 D59</t>
  </si>
  <si>
    <t>D46</t>
  </si>
  <si>
    <t>Beslé D46</t>
  </si>
  <si>
    <t>Inter D46 D129</t>
  </si>
  <si>
    <t>Inter D3 D129</t>
  </si>
  <si>
    <t>Inter D775 D129</t>
  </si>
  <si>
    <t>Dastre</t>
  </si>
  <si>
    <t>Inter D2 D42</t>
  </si>
  <si>
    <t>Inter D16 D42</t>
  </si>
  <si>
    <t>Treillieres D49</t>
  </si>
  <si>
    <t>La Varenne</t>
  </si>
  <si>
    <t>Drain</t>
  </si>
  <si>
    <t>Liré</t>
  </si>
  <si>
    <t>Le Mesnil en Vallée</t>
  </si>
  <si>
    <t xml:space="preserve">Le Breuil </t>
  </si>
  <si>
    <t>Faye d'Anjou</t>
  </si>
  <si>
    <t>D120</t>
  </si>
  <si>
    <t>Le Fleix D130</t>
  </si>
  <si>
    <t>D130</t>
  </si>
  <si>
    <t>St Philippe de Seignal D18</t>
  </si>
  <si>
    <t>Inter D16 D18</t>
  </si>
  <si>
    <t>St Eulalie d'Eymet</t>
  </si>
  <si>
    <t>EYMET</t>
  </si>
  <si>
    <t>47 LOT et GARONNE</t>
  </si>
  <si>
    <t>D111</t>
  </si>
  <si>
    <t>D145</t>
  </si>
  <si>
    <t>St Colomb de Lauzun</t>
  </si>
  <si>
    <t>Maurillac</t>
  </si>
  <si>
    <t>Inter D227 D145</t>
  </si>
  <si>
    <t>Monbahus D256</t>
  </si>
  <si>
    <t>D256</t>
  </si>
  <si>
    <t>Montastruc</t>
  </si>
  <si>
    <t>Inter D256 D113</t>
  </si>
  <si>
    <t>Inter D101 D667 D301</t>
  </si>
  <si>
    <t>Vares</t>
  </si>
  <si>
    <t>D301</t>
  </si>
  <si>
    <t>Inter D301 D120</t>
  </si>
  <si>
    <t>TONNEINS</t>
  </si>
  <si>
    <t>Villeton D300</t>
  </si>
  <si>
    <t>D300</t>
  </si>
  <si>
    <t>D108</t>
  </si>
  <si>
    <t>DAMAZAN D108</t>
  </si>
  <si>
    <t>D642</t>
  </si>
  <si>
    <t>Inte D119 D 642</t>
  </si>
  <si>
    <t>Vianne</t>
  </si>
  <si>
    <t>LAVARDAC D655</t>
  </si>
  <si>
    <t>D655</t>
  </si>
  <si>
    <t>D109</t>
  </si>
  <si>
    <t>Barbaste</t>
  </si>
  <si>
    <t>Réaup lisse</t>
  </si>
  <si>
    <t>Sos</t>
  </si>
  <si>
    <t>Ste Maure de Peyriac</t>
  </si>
  <si>
    <t>Inter D109 D168</t>
  </si>
  <si>
    <t>32 GERS</t>
  </si>
  <si>
    <t>D15</t>
  </si>
  <si>
    <t>MONTREAL D15</t>
  </si>
  <si>
    <t>CONDOM</t>
  </si>
  <si>
    <t>Inter D 931 D 208</t>
  </si>
  <si>
    <t>D208</t>
  </si>
  <si>
    <t>Cassaigne</t>
  </si>
  <si>
    <t>Mouchan</t>
  </si>
  <si>
    <t>Gondin</t>
  </si>
  <si>
    <t>D626</t>
  </si>
  <si>
    <t>EAUZE D626</t>
  </si>
  <si>
    <t>Inter D626 D30</t>
  </si>
  <si>
    <t>D258</t>
  </si>
  <si>
    <t>Ayzieu D258</t>
  </si>
  <si>
    <t>Inter D258  D153</t>
  </si>
  <si>
    <t>D153</t>
  </si>
  <si>
    <t>Panjas D152</t>
  </si>
  <si>
    <t>Laujuzan D244</t>
  </si>
  <si>
    <t>D244</t>
  </si>
  <si>
    <t>Le Houga</t>
  </si>
  <si>
    <t>40 LANDES</t>
  </si>
  <si>
    <t>D2</t>
  </si>
  <si>
    <t>GEAUNE</t>
  </si>
  <si>
    <t>Urgons</t>
  </si>
  <si>
    <t>D358</t>
  </si>
  <si>
    <t>Samadet D358</t>
  </si>
  <si>
    <t>Monségur</t>
  </si>
  <si>
    <t>Castelner D460</t>
  </si>
  <si>
    <t>D460</t>
  </si>
  <si>
    <t>Inter D18 D441</t>
  </si>
  <si>
    <t>Morganx</t>
  </si>
  <si>
    <t>Inter D441 D56</t>
  </si>
  <si>
    <t>D56</t>
  </si>
  <si>
    <t>Poudenx</t>
  </si>
  <si>
    <t>Sault de Navailles D933</t>
  </si>
  <si>
    <t>D50</t>
  </si>
  <si>
    <t>Sallespisse</t>
  </si>
  <si>
    <t>ORTHEZ</t>
  </si>
  <si>
    <t>D23</t>
  </si>
  <si>
    <t>L'Hopital d'Orion</t>
  </si>
  <si>
    <t>Inter D30 D23</t>
  </si>
  <si>
    <t>D936</t>
  </si>
  <si>
    <t>D246</t>
  </si>
  <si>
    <t>Llharre</t>
  </si>
  <si>
    <t>Arraute-Charritte D246</t>
  </si>
  <si>
    <t>Orègue</t>
  </si>
  <si>
    <t>Inter D123 D156</t>
  </si>
  <si>
    <t>D156</t>
  </si>
  <si>
    <t>D251</t>
  </si>
  <si>
    <t>Ayherre</t>
  </si>
  <si>
    <t>PLOEMEUR D162</t>
  </si>
  <si>
    <t>la Grave</t>
  </si>
  <si>
    <t>St Sauveur</t>
  </si>
  <si>
    <t>Inter D24 D135</t>
  </si>
  <si>
    <t>LAUZUN D145</t>
  </si>
  <si>
    <t>Col de Soudet D132</t>
  </si>
  <si>
    <t>inter D618 D25</t>
  </si>
  <si>
    <t>CARBONNE</t>
  </si>
  <si>
    <t>Feugeas</t>
  </si>
  <si>
    <t>Onzain</t>
  </si>
  <si>
    <t>Nogent le Bernard</t>
  </si>
  <si>
    <t>Les Prunélas</t>
  </si>
  <si>
    <t>D147</t>
  </si>
  <si>
    <t>Inter D147 D24</t>
  </si>
  <si>
    <t>Inter D674 D21</t>
  </si>
  <si>
    <t>Mormès D32</t>
  </si>
  <si>
    <t>Col d'Haltza</t>
  </si>
  <si>
    <t>Col de Burdincurutcheta</t>
  </si>
  <si>
    <t>Inter D33i D9</t>
  </si>
  <si>
    <t>N D des Landes</t>
  </si>
  <si>
    <t>Le Bout des Ponts</t>
  </si>
  <si>
    <t>Inter D77 D168</t>
  </si>
  <si>
    <t>Saint Pierre à Champ</t>
  </si>
  <si>
    <t>ARGENTON CHÂTEAU</t>
  </si>
  <si>
    <t>Château Bourdin</t>
  </si>
  <si>
    <t>Chambon</t>
  </si>
  <si>
    <t>Espanès</t>
  </si>
  <si>
    <t>Deyme</t>
  </si>
  <si>
    <t>Aiguepanade Inter D26 D44</t>
  </si>
  <si>
    <t>Inter D240 D151 Coursage</t>
  </si>
  <si>
    <t xml:space="preserve">THOUARCE </t>
  </si>
  <si>
    <t>63 PUY de DOME</t>
  </si>
  <si>
    <t xml:space="preserve">18 CHER </t>
  </si>
  <si>
    <t>24 DORDOGNE</t>
  </si>
  <si>
    <t>23 CREUSE</t>
  </si>
  <si>
    <t xml:space="preserve">63 PUY de DOME </t>
  </si>
  <si>
    <t>D2145</t>
  </si>
  <si>
    <t>03 ALLIER</t>
  </si>
  <si>
    <t>HASPARREN</t>
  </si>
  <si>
    <t>Champservé le Haut VC</t>
  </si>
  <si>
    <t>Int D137 VC Rue de Fontsèche</t>
  </si>
  <si>
    <t>Rue Alsace Loraine</t>
  </si>
  <si>
    <t>Rue Kilmène</t>
  </si>
  <si>
    <t>Quai de la Libération</t>
  </si>
  <si>
    <t>Rue de l'Eglise</t>
  </si>
  <si>
    <t>Rue A Briand</t>
  </si>
  <si>
    <t>CONCARNEAU</t>
  </si>
  <si>
    <t>44 LOIRE ATLANTIQUE</t>
  </si>
  <si>
    <t>St FLORENT LE VIEIL</t>
  </si>
  <si>
    <t>35 ILE ET VILAINE</t>
  </si>
  <si>
    <t>D773</t>
  </si>
  <si>
    <t>St Aubin St Cloud</t>
  </si>
  <si>
    <t>AUBETERRE SUR DRONNE D17</t>
  </si>
  <si>
    <t>VILLEFRANCHE DE LONCHAT D32</t>
  </si>
  <si>
    <t>MONCLAR D101</t>
  </si>
  <si>
    <t xml:space="preserve">33 GIRONDE </t>
  </si>
  <si>
    <t>St Avis St Nazaire</t>
  </si>
  <si>
    <t>6ème étape :   CONDOM   HASPARREN</t>
  </si>
  <si>
    <t>Campagne d'Armagnac VC</t>
  </si>
  <si>
    <t>AIRE sur L'ADOUR</t>
  </si>
  <si>
    <t>SAUVETERRE de BEARN</t>
  </si>
  <si>
    <t>Autevielle St Martin Bideren D 246</t>
  </si>
  <si>
    <t>Masparraute D11</t>
  </si>
  <si>
    <t>Isturits D251</t>
  </si>
  <si>
    <t>7ème étape :    HASPARREN   PIERREFITTE NESTALAS</t>
  </si>
  <si>
    <t>Izaourt</t>
  </si>
  <si>
    <t>Juzet D'Izaut</t>
  </si>
  <si>
    <t>Sengouagnet D5</t>
  </si>
  <si>
    <t>Figarol</t>
  </si>
  <si>
    <t>Montsaunès</t>
  </si>
  <si>
    <t>Lagardelle sur Lèze</t>
  </si>
  <si>
    <t>81 TARN</t>
  </si>
  <si>
    <t>12 AVEYRON</t>
  </si>
  <si>
    <t>RIEUPEYROUX D61</t>
  </si>
  <si>
    <t>46 LOT</t>
  </si>
  <si>
    <t>Felzins</t>
  </si>
  <si>
    <t>Sabaldel   Latronquière</t>
  </si>
  <si>
    <t>LACAPELLE MARIVAL</t>
  </si>
  <si>
    <t>61 ORNE</t>
  </si>
  <si>
    <t>MALEMORT SUR CORREZE D44</t>
  </si>
  <si>
    <t>Flayat D30</t>
  </si>
  <si>
    <t>Ars les  Favets D501</t>
  </si>
  <si>
    <t>Millançay</t>
  </si>
  <si>
    <t>Thenay</t>
  </si>
  <si>
    <t>Dame Marie les Bois D74</t>
  </si>
  <si>
    <t>St Mars de Locquenay</t>
  </si>
  <si>
    <t>La Perrière D210</t>
  </si>
  <si>
    <t>Buzet sur Baïse D642</t>
  </si>
  <si>
    <t>Labets Biscay</t>
  </si>
  <si>
    <t>MAULEON  BAROUSSE</t>
  </si>
  <si>
    <t>Mirandol Bourgnounac</t>
  </si>
  <si>
    <t>SEILHAC VC</t>
  </si>
  <si>
    <t>D61E</t>
  </si>
  <si>
    <t>Inter D61e D61</t>
  </si>
  <si>
    <t>St Marc La Lande</t>
  </si>
  <si>
    <t>D12</t>
  </si>
  <si>
    <t>Inter D167 D168</t>
  </si>
  <si>
    <t>D116e2</t>
  </si>
  <si>
    <t>La Grève sur Mignon D 116 e2</t>
  </si>
  <si>
    <t>COURCON D116</t>
  </si>
  <si>
    <t>Angiré</t>
  </si>
  <si>
    <t>St Hilaire la Palud D3</t>
  </si>
  <si>
    <t>Culan D65</t>
  </si>
  <si>
    <t>D65</t>
  </si>
  <si>
    <t>LE CHATELET D3</t>
  </si>
  <si>
    <t>St Pierre des Bois</t>
  </si>
  <si>
    <t>Morlac D220</t>
  </si>
  <si>
    <t>D220</t>
  </si>
  <si>
    <t>Inter D925  D220 D144</t>
  </si>
  <si>
    <t>Ineuil</t>
  </si>
  <si>
    <t>D73</t>
  </si>
  <si>
    <t>St Symphorien D73</t>
  </si>
  <si>
    <t>Venesmes</t>
  </si>
  <si>
    <t>D27</t>
  </si>
  <si>
    <t>Corquoy</t>
  </si>
  <si>
    <t>Lunery</t>
  </si>
  <si>
    <t>Rosières</t>
  </si>
  <si>
    <t>Inter D16 D27</t>
  </si>
  <si>
    <t>Inter D23 D27</t>
  </si>
  <si>
    <t>Preuilly</t>
  </si>
  <si>
    <t>Quincy D20</t>
  </si>
  <si>
    <t>D20</t>
  </si>
  <si>
    <t>Inter D20 D20e</t>
  </si>
  <si>
    <t>D20e</t>
  </si>
  <si>
    <t>Vignoux sur Barangeon</t>
  </si>
  <si>
    <t>Foêcy D30</t>
  </si>
  <si>
    <t>St Laurent</t>
  </si>
  <si>
    <t>D764</t>
  </si>
  <si>
    <t>Brives sur Charente D136</t>
  </si>
  <si>
    <t>Inter D7 D24 D21</t>
  </si>
  <si>
    <t>Inter D130 D130e9</t>
  </si>
  <si>
    <t>D 130e9</t>
  </si>
  <si>
    <t>D130e9</t>
  </si>
  <si>
    <t>Inter D936 D130e9</t>
  </si>
  <si>
    <t>Suhescun Inter D322 D22</t>
  </si>
  <si>
    <t>Inter D18 D110</t>
  </si>
  <si>
    <t>D110</t>
  </si>
  <si>
    <t>Inter D524 D110</t>
  </si>
  <si>
    <t>St Martin des Bois D116</t>
  </si>
  <si>
    <t>Inter D116 VC</t>
  </si>
  <si>
    <t>D223</t>
  </si>
  <si>
    <t>Poncé sur le Loir D223</t>
  </si>
  <si>
    <t>D53b</t>
  </si>
  <si>
    <t>Inter D276 D 275</t>
  </si>
  <si>
    <t>Le Coudray</t>
  </si>
  <si>
    <t>St Méard de Gurçon</t>
  </si>
  <si>
    <t>D622</t>
  </si>
  <si>
    <t>Capens D622</t>
  </si>
  <si>
    <t>CAZERES D10</t>
  </si>
  <si>
    <t>LANTA  D31</t>
  </si>
  <si>
    <t>Inter D18 D3</t>
  </si>
  <si>
    <t xml:space="preserve"> </t>
  </si>
  <si>
    <t>Anglars Saint Félix D206</t>
  </si>
  <si>
    <t>Inter D803 D32</t>
  </si>
  <si>
    <t xml:space="preserve"> D80</t>
  </si>
  <si>
    <t>inter  D803 D80</t>
  </si>
  <si>
    <t>D820</t>
  </si>
  <si>
    <t>Les Quatres Routes du Lot D820</t>
  </si>
  <si>
    <t>Inter N151 D27 St Florent sur Cher</t>
  </si>
  <si>
    <t>E1E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</si>
</sst>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dd\ dd\ mm\ yyyy"/>
    <numFmt numFmtId="166" formatCode="00000"/>
    <numFmt numFmtId="167" formatCode="0.000"/>
    <numFmt numFmtId="168" formatCode="mmm\-yyyy"/>
    <numFmt numFmtId="169" formatCode="dd\-mmm\-yyyy"/>
    <numFmt numFmtId="170" formatCode="dd\-mmmm\-yyyy"/>
    <numFmt numFmtId="171" formatCode="[$-40C]dddd\ d\ mmmm\ yyyy"/>
    <numFmt numFmtId="172" formatCode="[$-F800]dddd\,\ mmmm\ dd\,\ yyyy"/>
  </numFmts>
  <fonts count="3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8" borderId="1" applyNumberFormat="0" applyAlignment="0" applyProtection="0"/>
    <xf numFmtId="0" fontId="22" fillId="0" borderId="2" applyNumberFormat="0" applyFill="0" applyAlignment="0" applyProtection="0"/>
    <xf numFmtId="0" fontId="0" fillId="20" borderId="3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27" borderId="1" applyNumberFormat="0" applyAlignment="0" applyProtection="0"/>
    <xf numFmtId="0" fontId="17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3" borderId="0" applyNumberFormat="0" applyBorder="0" applyAlignment="0" applyProtection="0"/>
    <xf numFmtId="9" fontId="0" fillId="0" borderId="0" applyFill="0" applyBorder="0" applyAlignment="0" applyProtection="0"/>
    <xf numFmtId="0" fontId="16" fillId="23" borderId="0" applyNumberFormat="0" applyBorder="0" applyAlignment="0" applyProtection="0"/>
    <xf numFmtId="0" fontId="20" fillId="28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3" fillId="22" borderId="9" applyNumberFormat="0" applyAlignment="0" applyProtection="0"/>
  </cellStyleXfs>
  <cellXfs count="402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1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1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1" fontId="2" fillId="0" borderId="0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20" fontId="2" fillId="0" borderId="2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right"/>
    </xf>
    <xf numFmtId="20" fontId="1" fillId="0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1" fillId="0" borderId="2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1" fontId="1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21" fontId="1" fillId="0" borderId="0" xfId="0" applyNumberFormat="1" applyFont="1" applyFill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1" fontId="2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0" fillId="0" borderId="2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64" fontId="0" fillId="0" borderId="20" xfId="0" applyNumberFormat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1" fontId="1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6" fontId="0" fillId="0" borderId="25" xfId="0" applyNumberFormat="1" applyBorder="1" applyAlignment="1">
      <alignment horizontal="center"/>
    </xf>
    <xf numFmtId="0" fontId="0" fillId="0" borderId="0" xfId="0" applyFont="1" applyAlignment="1">
      <alignment/>
    </xf>
    <xf numFmtId="166" fontId="0" fillId="0" borderId="25" xfId="0" applyNumberFormat="1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4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1" fontId="0" fillId="0" borderId="0" xfId="0" applyNumberFormat="1" applyFont="1" applyAlignment="1">
      <alignment/>
    </xf>
    <xf numFmtId="21" fontId="0" fillId="0" borderId="0" xfId="0" applyNumberFormat="1" applyFont="1" applyBorder="1" applyAlignment="1">
      <alignment horizontal="right"/>
    </xf>
    <xf numFmtId="20" fontId="0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1" fontId="4" fillId="0" borderId="0" xfId="0" applyNumberFormat="1" applyFont="1" applyAlignment="1">
      <alignment/>
    </xf>
    <xf numFmtId="0" fontId="0" fillId="0" borderId="15" xfId="0" applyBorder="1" applyAlignment="1">
      <alignment/>
    </xf>
    <xf numFmtId="21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21" fontId="4" fillId="0" borderId="0" xfId="0" applyNumberFormat="1" applyFont="1" applyFill="1" applyBorder="1" applyAlignment="1">
      <alignment horizontal="center"/>
    </xf>
    <xf numFmtId="21" fontId="4" fillId="0" borderId="1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21" fontId="0" fillId="0" borderId="0" xfId="0" applyNumberFormat="1" applyFont="1" applyFill="1" applyAlignment="1">
      <alignment/>
    </xf>
    <xf numFmtId="20" fontId="4" fillId="0" borderId="20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right"/>
    </xf>
    <xf numFmtId="20" fontId="0" fillId="0" borderId="2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26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8" xfId="0" applyBorder="1" applyAlignment="1">
      <alignment/>
    </xf>
    <xf numFmtId="164" fontId="0" fillId="0" borderId="28" xfId="0" applyNumberFormat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20" fontId="2" fillId="0" borderId="28" xfId="0" applyNumberFormat="1" applyFont="1" applyFill="1" applyBorder="1" applyAlignment="1">
      <alignment horizontal="center"/>
    </xf>
    <xf numFmtId="0" fontId="0" fillId="0" borderId="28" xfId="0" applyFont="1" applyBorder="1" applyAlignment="1">
      <alignment/>
    </xf>
    <xf numFmtId="20" fontId="1" fillId="0" borderId="28" xfId="0" applyNumberFormat="1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0" fontId="26" fillId="0" borderId="15" xfId="0" applyFont="1" applyBorder="1" applyAlignment="1" quotePrefix="1">
      <alignment horizontal="center"/>
    </xf>
    <xf numFmtId="164" fontId="0" fillId="0" borderId="20" xfId="0" applyNumberFormat="1" applyFont="1" applyBorder="1" applyAlignment="1">
      <alignment/>
    </xf>
    <xf numFmtId="20" fontId="4" fillId="0" borderId="20" xfId="0" applyNumberFormat="1" applyFont="1" applyBorder="1" applyAlignment="1">
      <alignment horizontal="center"/>
    </xf>
    <xf numFmtId="20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 quotePrefix="1">
      <alignment horizontal="center"/>
    </xf>
    <xf numFmtId="20" fontId="4" fillId="0" borderId="28" xfId="0" applyNumberFormat="1" applyFont="1" applyFill="1" applyBorder="1" applyAlignment="1">
      <alignment horizontal="center"/>
    </xf>
    <xf numFmtId="20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21" fontId="0" fillId="0" borderId="0" xfId="0" applyNumberFormat="1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20" xfId="0" applyBorder="1" applyAlignment="1" quotePrefix="1">
      <alignment horizontal="center"/>
    </xf>
    <xf numFmtId="164" fontId="0" fillId="0" borderId="15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1" fillId="0" borderId="2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21" fontId="2" fillId="0" borderId="0" xfId="0" applyNumberFormat="1" applyFont="1" applyFill="1" applyBorder="1" applyAlignment="1">
      <alignment/>
    </xf>
    <xf numFmtId="164" fontId="0" fillId="0" borderId="15" xfId="0" applyNumberForma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20" fontId="4" fillId="0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1" fillId="0" borderId="2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21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21" fontId="1" fillId="0" borderId="0" xfId="0" applyNumberFormat="1" applyFont="1" applyFill="1" applyAlignment="1">
      <alignment vertical="center"/>
    </xf>
    <xf numFmtId="1" fontId="1" fillId="0" borderId="2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right" vertical="center"/>
    </xf>
    <xf numFmtId="164" fontId="0" fillId="0" borderId="28" xfId="0" applyNumberForma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1" fontId="1" fillId="0" borderId="28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27" fillId="0" borderId="20" xfId="0" applyNumberFormat="1" applyFont="1" applyBorder="1" applyAlignment="1">
      <alignment horizontal="center" vertical="center"/>
    </xf>
    <xf numFmtId="21" fontId="0" fillId="0" borderId="20" xfId="0" applyNumberFormat="1" applyBorder="1" applyAlignment="1">
      <alignment horizontal="center" vertical="center"/>
    </xf>
    <xf numFmtId="20" fontId="4" fillId="0" borderId="0" xfId="0" applyNumberFormat="1" applyFont="1" applyBorder="1" applyAlignment="1">
      <alignment horizontal="right" vertical="center"/>
    </xf>
    <xf numFmtId="21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0" fillId="0" borderId="20" xfId="0" applyNumberForma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21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20" xfId="0" applyNumberFormat="1" applyFont="1" applyBorder="1" applyAlignment="1">
      <alignment vertical="center"/>
    </xf>
    <xf numFmtId="21" fontId="0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left"/>
    </xf>
    <xf numFmtId="164" fontId="5" fillId="0" borderId="3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4" fillId="0" borderId="34" xfId="0" applyFont="1" applyBorder="1" applyAlignment="1">
      <alignment/>
    </xf>
    <xf numFmtId="0" fontId="0" fillId="0" borderId="34" xfId="0" applyBorder="1" applyAlignment="1">
      <alignment/>
    </xf>
    <xf numFmtId="0" fontId="2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4" fillId="0" borderId="31" xfId="0" applyFont="1" applyBorder="1" applyAlignment="1">
      <alignment horizontal="center"/>
    </xf>
    <xf numFmtId="0" fontId="0" fillId="0" borderId="35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1" fontId="28" fillId="0" borderId="0" xfId="0" applyNumberFormat="1" applyFont="1" applyFill="1" applyBorder="1" applyAlignment="1">
      <alignment horizontal="right"/>
    </xf>
    <xf numFmtId="21" fontId="28" fillId="0" borderId="0" xfId="0" applyNumberFormat="1" applyFont="1" applyFill="1" applyAlignment="1">
      <alignment/>
    </xf>
    <xf numFmtId="164" fontId="0" fillId="0" borderId="28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2" fillId="0" borderId="2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9" fillId="0" borderId="28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64" fontId="0" fillId="34" borderId="20" xfId="0" applyNumberFormat="1" applyFill="1" applyBorder="1" applyAlignment="1">
      <alignment horizontal="center"/>
    </xf>
    <xf numFmtId="164" fontId="1" fillId="34" borderId="20" xfId="0" applyNumberFormat="1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20" fontId="1" fillId="34" borderId="20" xfId="0" applyNumberFormat="1" applyFont="1" applyFill="1" applyBorder="1" applyAlignment="1">
      <alignment horizontal="center"/>
    </xf>
    <xf numFmtId="164" fontId="0" fillId="34" borderId="20" xfId="0" applyNumberFormat="1" applyFont="1" applyFill="1" applyBorder="1" applyAlignment="1">
      <alignment horizontal="center"/>
    </xf>
    <xf numFmtId="0" fontId="0" fillId="34" borderId="34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20" fontId="0" fillId="34" borderId="20" xfId="0" applyNumberFormat="1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0" fillId="34" borderId="34" xfId="0" applyFill="1" applyBorder="1" applyAlignment="1">
      <alignment horizontal="left"/>
    </xf>
    <xf numFmtId="1" fontId="0" fillId="34" borderId="20" xfId="0" applyNumberFormat="1" applyFill="1" applyBorder="1" applyAlignment="1">
      <alignment horizontal="center"/>
    </xf>
    <xf numFmtId="164" fontId="0" fillId="34" borderId="28" xfId="0" applyNumberFormat="1" applyFill="1" applyBorder="1" applyAlignment="1">
      <alignment horizontal="center"/>
    </xf>
    <xf numFmtId="164" fontId="1" fillId="34" borderId="28" xfId="0" applyNumberFormat="1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33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20" fontId="1" fillId="34" borderId="28" xfId="0" applyNumberFormat="1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64" fontId="0" fillId="34" borderId="28" xfId="0" applyNumberFormat="1" applyFont="1" applyFill="1" applyBorder="1" applyAlignment="1">
      <alignment horizontal="center"/>
    </xf>
    <xf numFmtId="0" fontId="0" fillId="34" borderId="35" xfId="0" applyFont="1" applyFill="1" applyBorder="1" applyAlignment="1">
      <alignment/>
    </xf>
    <xf numFmtId="0" fontId="0" fillId="34" borderId="33" xfId="0" applyFont="1" applyFill="1" applyBorder="1" applyAlignment="1">
      <alignment horizontal="center"/>
    </xf>
    <xf numFmtId="20" fontId="0" fillId="34" borderId="28" xfId="0" applyNumberFormat="1" applyFont="1" applyFill="1" applyBorder="1" applyAlignment="1">
      <alignment horizontal="center"/>
    </xf>
    <xf numFmtId="164" fontId="0" fillId="34" borderId="20" xfId="0" applyNumberFormat="1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164" fontId="0" fillId="34" borderId="20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164" fontId="0" fillId="34" borderId="20" xfId="0" applyNumberFormat="1" applyFont="1" applyFill="1" applyBorder="1" applyAlignment="1">
      <alignment horizontal="center"/>
    </xf>
    <xf numFmtId="0" fontId="0" fillId="34" borderId="34" xfId="0" applyFont="1" applyFill="1" applyBorder="1" applyAlignment="1">
      <alignment horizontal="left"/>
    </xf>
    <xf numFmtId="164" fontId="0" fillId="34" borderId="2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33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4" fontId="1" fillId="34" borderId="20" xfId="0" applyNumberFormat="1" applyFont="1" applyFill="1" applyBorder="1" applyAlignment="1">
      <alignment horizontal="center"/>
    </xf>
  </cellXfs>
  <cellStyles count="7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Insatisfaisant" xfId="65"/>
    <cellStyle name="Hyperlink" xfId="66"/>
    <cellStyle name="Followed Hyperlink" xfId="67"/>
    <cellStyle name="Comma" xfId="68"/>
    <cellStyle name="Comma [0]" xfId="69"/>
    <cellStyle name="Currency" xfId="70"/>
    <cellStyle name="Currency [0]" xfId="71"/>
    <cellStyle name="Neutre" xfId="72"/>
    <cellStyle name="Percent" xfId="73"/>
    <cellStyle name="Satisfaisant" xfId="74"/>
    <cellStyle name="Sortie" xfId="75"/>
    <cellStyle name="Texte explicatif" xfId="76"/>
    <cellStyle name="Titre" xfId="77"/>
    <cellStyle name="Titre de la feuille" xfId="78"/>
    <cellStyle name="Titre 1" xfId="79"/>
    <cellStyle name="Titre 2" xfId="80"/>
    <cellStyle name="Titre 3" xfId="81"/>
    <cellStyle name="Titre 4" xfId="82"/>
    <cellStyle name="Total" xfId="83"/>
    <cellStyle name="Vérification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2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438150</xdr:colOff>
      <xdr:row>4</xdr:row>
      <xdr:rowOff>142875</xdr:rowOff>
    </xdr:to>
    <xdr:pic>
      <xdr:nvPicPr>
        <xdr:cNvPr id="1" name="Picture 3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2" name="Picture 3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1</xdr:col>
      <xdr:colOff>361950</xdr:colOff>
      <xdr:row>5</xdr:row>
      <xdr:rowOff>76200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790575</xdr:colOff>
      <xdr:row>5</xdr:row>
      <xdr:rowOff>0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2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152400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152400</xdr:rowOff>
    </xdr:to>
    <xdr:pic>
      <xdr:nvPicPr>
        <xdr:cNvPr id="2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342900</xdr:colOff>
      <xdr:row>5</xdr:row>
      <xdr:rowOff>9525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PageLayoutView="0" workbookViewId="0" topLeftCell="A28">
      <selection activeCell="K19" sqref="A19:K19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1" width="7.7109375" style="2" customWidth="1"/>
    <col min="12" max="12" width="8.8515625" style="3" customWidth="1"/>
    <col min="13" max="13" width="8.8515625" style="4" customWidth="1"/>
    <col min="14" max="14" width="8.8515625" style="3" customWidth="1"/>
    <col min="15" max="19" width="9.421875" style="3" customWidth="1"/>
    <col min="20" max="20" width="8.7109375" style="3" customWidth="1"/>
    <col min="21" max="21" width="8.57421875" style="3" customWidth="1"/>
    <col min="22" max="16384" width="8.57421875" style="3" customWidth="1"/>
  </cols>
  <sheetData>
    <row r="1" spans="1:19" ht="12.75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2" t="s">
        <v>1</v>
      </c>
      <c r="M1" s="382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83" t="s">
        <v>54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22"/>
      <c r="M2" s="321"/>
      <c r="N2" s="322"/>
      <c r="O2" s="322"/>
      <c r="P2" s="5"/>
      <c r="Q2" s="5"/>
      <c r="R2" s="5"/>
      <c r="S2" s="12"/>
    </row>
    <row r="3" spans="1:19" ht="12.75" customHeight="1">
      <c r="A3" s="383" t="s">
        <v>55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23" t="s">
        <v>2</v>
      </c>
      <c r="M3" s="321">
        <v>1</v>
      </c>
      <c r="N3" s="322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 customHeight="1">
      <c r="A4" s="381" t="s">
        <v>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M4" s="16"/>
    </row>
    <row r="5" spans="1:14" ht="12.75" customHeight="1" thickBot="1">
      <c r="A5" s="17"/>
      <c r="B5" s="10"/>
      <c r="C5" s="383" t="s">
        <v>69</v>
      </c>
      <c r="D5" s="383"/>
      <c r="E5" s="383"/>
      <c r="F5" s="383"/>
      <c r="G5" s="383"/>
      <c r="H5" s="17">
        <v>194</v>
      </c>
      <c r="I5" s="10" t="s">
        <v>5</v>
      </c>
      <c r="J5" s="10"/>
      <c r="K5" s="10"/>
      <c r="L5" s="18">
        <v>0.10416666666666667</v>
      </c>
      <c r="N5" s="3" t="s">
        <v>6</v>
      </c>
    </row>
    <row r="6" spans="1:14" ht="12.75" customHeight="1" thickBot="1">
      <c r="A6" s="19"/>
      <c r="B6" s="379" t="s">
        <v>5</v>
      </c>
      <c r="C6" s="379"/>
      <c r="D6" s="21" t="s">
        <v>7</v>
      </c>
      <c r="E6" s="22" t="s">
        <v>8</v>
      </c>
      <c r="F6" s="22" t="s">
        <v>9</v>
      </c>
      <c r="G6" s="380" t="s">
        <v>10</v>
      </c>
      <c r="H6" s="380"/>
      <c r="I6" s="380"/>
      <c r="J6" s="380"/>
      <c r="K6" s="380"/>
      <c r="L6" s="18">
        <v>0.4583333333333333</v>
      </c>
      <c r="M6" s="18">
        <v>0.4583333333333333</v>
      </c>
      <c r="N6" s="16" t="s">
        <v>11</v>
      </c>
    </row>
    <row r="7" spans="1:12" ht="12.75" customHeight="1" thickBot="1">
      <c r="A7" s="24" t="s">
        <v>12</v>
      </c>
      <c r="B7" s="25" t="s">
        <v>13</v>
      </c>
      <c r="C7" s="25" t="s">
        <v>14</v>
      </c>
      <c r="D7" s="26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</row>
    <row r="8" spans="1:12" ht="12.75" customHeight="1">
      <c r="A8" s="94"/>
      <c r="B8" s="21"/>
      <c r="C8" s="95"/>
      <c r="D8" s="290" t="s">
        <v>82</v>
      </c>
      <c r="E8" s="192"/>
      <c r="F8" s="138"/>
      <c r="G8" s="95"/>
      <c r="H8" s="95"/>
      <c r="I8" s="95"/>
      <c r="J8" s="95"/>
      <c r="K8" s="95"/>
      <c r="L8" s="32"/>
    </row>
    <row r="9" spans="1:15" ht="12.75" customHeight="1">
      <c r="A9" s="63">
        <v>0</v>
      </c>
      <c r="B9" s="159">
        <f>H5</f>
        <v>194</v>
      </c>
      <c r="C9" s="159">
        <v>0</v>
      </c>
      <c r="D9" s="311" t="s">
        <v>81</v>
      </c>
      <c r="E9" s="296" t="s">
        <v>83</v>
      </c>
      <c r="F9" s="31">
        <v>29</v>
      </c>
      <c r="G9" s="34">
        <f>$L$5</f>
        <v>0.10416666666666667</v>
      </c>
      <c r="H9" s="34">
        <f>$L$5</f>
        <v>0.10416666666666667</v>
      </c>
      <c r="I9" s="34">
        <f>$L$5</f>
        <v>0.10416666666666667</v>
      </c>
      <c r="J9" s="34">
        <f>$L$5</f>
        <v>0.10416666666666667</v>
      </c>
      <c r="K9" s="34">
        <f>$L$5</f>
        <v>0.10416666666666667</v>
      </c>
      <c r="L9" s="35"/>
      <c r="N9" s="4"/>
      <c r="O9" s="4"/>
    </row>
    <row r="10" spans="1:15" ht="12.75" customHeight="1">
      <c r="A10" s="63">
        <v>4.5</v>
      </c>
      <c r="B10" s="159">
        <f>B9-A10</f>
        <v>189.5</v>
      </c>
      <c r="C10" s="159">
        <f>C9+A10</f>
        <v>4.5</v>
      </c>
      <c r="D10" s="312" t="s">
        <v>602</v>
      </c>
      <c r="E10" s="296" t="s">
        <v>83</v>
      </c>
      <c r="F10" s="31"/>
      <c r="G10" s="36">
        <f>SUM($G$9+$O$3*C10)</f>
        <v>0.11588541666666667</v>
      </c>
      <c r="H10" s="36">
        <f>SUM($H$9+$P$3*C10)</f>
        <v>0.11666666666666667</v>
      </c>
      <c r="I10" s="36">
        <f>SUM($I$9+$Q$3*C10)</f>
        <v>0.11755952380952381</v>
      </c>
      <c r="J10" s="36">
        <f>SUM($J$9+$R$3*C10)</f>
        <v>0.1185897435897436</v>
      </c>
      <c r="K10" s="36">
        <f>SUM($K$9+$S$3*C10)</f>
        <v>0.11979166666666667</v>
      </c>
      <c r="L10" s="35"/>
      <c r="N10" s="4"/>
      <c r="O10" s="4"/>
    </row>
    <row r="11" spans="1:15" ht="12.75" customHeight="1">
      <c r="A11" s="57">
        <v>9</v>
      </c>
      <c r="B11" s="159">
        <f>B10-A11</f>
        <v>180.5</v>
      </c>
      <c r="C11" s="159">
        <f>C10+A11</f>
        <v>13.5</v>
      </c>
      <c r="D11" s="303" t="s">
        <v>769</v>
      </c>
      <c r="E11" s="296" t="s">
        <v>84</v>
      </c>
      <c r="F11" s="31"/>
      <c r="G11" s="36">
        <f>SUM($G$9+$O$3*C11)</f>
        <v>0.13932291666666669</v>
      </c>
      <c r="H11" s="36">
        <f>SUM($H$9+$P$3*C11)</f>
        <v>0.14166666666666666</v>
      </c>
      <c r="I11" s="36">
        <f>SUM($I$9+$Q$3*C11)</f>
        <v>0.14434523809523808</v>
      </c>
      <c r="J11" s="36">
        <f>SUM($J$9+$R$3*C11)</f>
        <v>0.14743589743589744</v>
      </c>
      <c r="K11" s="36">
        <f>SUM($K$9+$S$3*C11)</f>
        <v>0.15104166666666669</v>
      </c>
      <c r="L11" s="35"/>
      <c r="N11" s="4"/>
      <c r="O11" s="4"/>
    </row>
    <row r="12" spans="1:15" ht="12.75" customHeight="1">
      <c r="A12" s="63">
        <v>7.5</v>
      </c>
      <c r="B12" s="159">
        <f aca="true" t="shared" si="0" ref="B12:B49">B11-A12</f>
        <v>173</v>
      </c>
      <c r="C12" s="159">
        <f aca="true" t="shared" si="1" ref="C12:C49">C11+A12</f>
        <v>21</v>
      </c>
      <c r="D12" s="307" t="s">
        <v>85</v>
      </c>
      <c r="E12" s="296" t="s">
        <v>86</v>
      </c>
      <c r="F12" s="31"/>
      <c r="G12" s="36">
        <f>SUM($G$9+$O$3*C12)</f>
        <v>0.15885416666666669</v>
      </c>
      <c r="H12" s="36">
        <f>SUM($H$9+$P$3*C12)</f>
        <v>0.1625</v>
      </c>
      <c r="I12" s="36">
        <f>SUM($I$9+$Q$3*C12)</f>
        <v>0.16666666666666669</v>
      </c>
      <c r="J12" s="36">
        <f>SUM($J$9+$R$3*C12)</f>
        <v>0.17147435897435898</v>
      </c>
      <c r="K12" s="36">
        <f>SUM($K$9+$S$3*C12)</f>
        <v>0.17708333333333331</v>
      </c>
      <c r="L12" s="35"/>
      <c r="N12" s="4"/>
      <c r="O12" s="4"/>
    </row>
    <row r="13" spans="1:15" ht="12.75" customHeight="1">
      <c r="A13" s="63">
        <v>5</v>
      </c>
      <c r="B13" s="159">
        <f t="shared" si="0"/>
        <v>168</v>
      </c>
      <c r="C13" s="159">
        <f t="shared" si="1"/>
        <v>26</v>
      </c>
      <c r="D13" s="307" t="s">
        <v>87</v>
      </c>
      <c r="E13" s="296" t="s">
        <v>83</v>
      </c>
      <c r="F13" s="31"/>
      <c r="G13" s="36">
        <f>SUM($G$9+$O$3*C13)</f>
        <v>0.171875</v>
      </c>
      <c r="H13" s="36">
        <f>SUM($H$9+$P$3*C13)</f>
        <v>0.17638888888888887</v>
      </c>
      <c r="I13" s="36">
        <f>SUM($I$9+$Q$3*C13)</f>
        <v>0.18154761904761907</v>
      </c>
      <c r="J13" s="36">
        <f>SUM($J$9+$R$3*C13)</f>
        <v>0.1875</v>
      </c>
      <c r="K13" s="36">
        <f>SUM($K$9+$S$3*C13)</f>
        <v>0.19444444444444445</v>
      </c>
      <c r="L13" s="35"/>
      <c r="N13" s="4"/>
      <c r="O13" s="4"/>
    </row>
    <row r="14" spans="1:15" ht="12.75" customHeight="1">
      <c r="A14" s="63">
        <v>5</v>
      </c>
      <c r="B14" s="159">
        <f t="shared" si="0"/>
        <v>163</v>
      </c>
      <c r="C14" s="159">
        <f t="shared" si="1"/>
        <v>31</v>
      </c>
      <c r="D14" s="303" t="s">
        <v>88</v>
      </c>
      <c r="E14" s="296" t="s">
        <v>86</v>
      </c>
      <c r="F14" s="31"/>
      <c r="G14" s="36">
        <f aca="true" t="shared" si="2" ref="G14:G49">SUM($G$9+$O$3*C14)</f>
        <v>0.18489583333333331</v>
      </c>
      <c r="H14" s="36">
        <f aca="true" t="shared" si="3" ref="H14:H49">SUM($H$9+$P$3*C14)</f>
        <v>0.19027777777777777</v>
      </c>
      <c r="I14" s="36">
        <f aca="true" t="shared" si="4" ref="I14:I49">SUM($I$9+$Q$3*C14)</f>
        <v>0.19642857142857142</v>
      </c>
      <c r="J14" s="36">
        <f aca="true" t="shared" si="5" ref="J14:J49">SUM($J$9+$R$3*C14)</f>
        <v>0.20352564102564102</v>
      </c>
      <c r="K14" s="36">
        <f aca="true" t="shared" si="6" ref="K14:K49">SUM($K$9+$S$3*C14)</f>
        <v>0.21180555555555555</v>
      </c>
      <c r="L14" s="35"/>
      <c r="N14" s="4"/>
      <c r="O14" s="4"/>
    </row>
    <row r="15" spans="1:15" ht="12.75" customHeight="1">
      <c r="A15" s="63">
        <v>8</v>
      </c>
      <c r="B15" s="159">
        <f t="shared" si="0"/>
        <v>155</v>
      </c>
      <c r="C15" s="159">
        <f t="shared" si="1"/>
        <v>39</v>
      </c>
      <c r="D15" s="303" t="s">
        <v>89</v>
      </c>
      <c r="E15" s="297" t="s">
        <v>86</v>
      </c>
      <c r="F15" s="31"/>
      <c r="G15" s="36">
        <f t="shared" si="2"/>
        <v>0.20572916666666669</v>
      </c>
      <c r="H15" s="36">
        <f t="shared" si="3"/>
        <v>0.2125</v>
      </c>
      <c r="I15" s="36">
        <f t="shared" si="4"/>
        <v>0.22023809523809523</v>
      </c>
      <c r="J15" s="36">
        <f t="shared" si="5"/>
        <v>0.22916666666666669</v>
      </c>
      <c r="K15" s="36">
        <f t="shared" si="6"/>
        <v>0.23958333333333331</v>
      </c>
      <c r="L15" s="35"/>
      <c r="N15" s="4"/>
      <c r="O15" s="4"/>
    </row>
    <row r="16" spans="1:15" ht="12.75" customHeight="1">
      <c r="A16" s="63">
        <v>4</v>
      </c>
      <c r="B16" s="159">
        <f t="shared" si="0"/>
        <v>151</v>
      </c>
      <c r="C16" s="159">
        <f t="shared" si="1"/>
        <v>43</v>
      </c>
      <c r="D16" s="303" t="s">
        <v>90</v>
      </c>
      <c r="E16" s="296" t="s">
        <v>91</v>
      </c>
      <c r="F16" s="31">
        <v>62</v>
      </c>
      <c r="G16" s="36">
        <f t="shared" si="2"/>
        <v>0.21614583333333331</v>
      </c>
      <c r="H16" s="36">
        <f t="shared" si="3"/>
        <v>0.2236111111111111</v>
      </c>
      <c r="I16" s="36">
        <f t="shared" si="4"/>
        <v>0.23214285714285715</v>
      </c>
      <c r="J16" s="36">
        <f t="shared" si="5"/>
        <v>0.24198717948717946</v>
      </c>
      <c r="K16" s="36">
        <f t="shared" si="6"/>
        <v>0.2534722222222222</v>
      </c>
      <c r="L16" s="35"/>
      <c r="N16" s="4"/>
      <c r="O16" s="4"/>
    </row>
    <row r="17" spans="1:15" ht="12.75" customHeight="1">
      <c r="A17" s="63">
        <v>5</v>
      </c>
      <c r="B17" s="159">
        <f t="shared" si="0"/>
        <v>146</v>
      </c>
      <c r="C17" s="159">
        <f t="shared" si="1"/>
        <v>48</v>
      </c>
      <c r="D17" s="313" t="s">
        <v>106</v>
      </c>
      <c r="E17" s="297" t="s">
        <v>98</v>
      </c>
      <c r="F17" s="31"/>
      <c r="G17" s="36">
        <f t="shared" si="2"/>
        <v>0.22916666666666669</v>
      </c>
      <c r="H17" s="36">
        <f t="shared" si="3"/>
        <v>0.2375</v>
      </c>
      <c r="I17" s="36">
        <f t="shared" si="4"/>
        <v>0.24702380952380953</v>
      </c>
      <c r="J17" s="36">
        <f t="shared" si="5"/>
        <v>0.25801282051282054</v>
      </c>
      <c r="K17" s="36">
        <f t="shared" si="6"/>
        <v>0.2708333333333333</v>
      </c>
      <c r="L17" s="35"/>
      <c r="N17" s="4"/>
      <c r="O17" s="4"/>
    </row>
    <row r="18" spans="1:15" ht="12.75" customHeight="1">
      <c r="A18" s="63">
        <v>3.5</v>
      </c>
      <c r="B18" s="159">
        <f t="shared" si="0"/>
        <v>142.5</v>
      </c>
      <c r="C18" s="159">
        <f t="shared" si="1"/>
        <v>51.5</v>
      </c>
      <c r="D18" s="307" t="s">
        <v>93</v>
      </c>
      <c r="E18" s="296" t="s">
        <v>92</v>
      </c>
      <c r="F18" s="31"/>
      <c r="G18" s="36">
        <f t="shared" si="2"/>
        <v>0.23828125</v>
      </c>
      <c r="H18" s="36">
        <f t="shared" si="3"/>
        <v>0.24722222222222223</v>
      </c>
      <c r="I18" s="36">
        <f t="shared" si="4"/>
        <v>0.25744047619047616</v>
      </c>
      <c r="J18" s="36">
        <f t="shared" si="5"/>
        <v>0.2692307692307692</v>
      </c>
      <c r="K18" s="36">
        <f t="shared" si="6"/>
        <v>0.2829861111111111</v>
      </c>
      <c r="L18" s="35"/>
      <c r="N18" s="4"/>
      <c r="O18" s="4"/>
    </row>
    <row r="19" spans="1:15" ht="12.75" customHeight="1">
      <c r="A19" s="346">
        <v>3.5</v>
      </c>
      <c r="B19" s="352">
        <f t="shared" si="0"/>
        <v>139</v>
      </c>
      <c r="C19" s="352">
        <f t="shared" si="1"/>
        <v>55</v>
      </c>
      <c r="D19" s="353" t="s">
        <v>94</v>
      </c>
      <c r="E19" s="357" t="s">
        <v>95</v>
      </c>
      <c r="F19" s="350"/>
      <c r="G19" s="351">
        <f>SUM($G$9+$O$3*C19)</f>
        <v>0.24739583333333331</v>
      </c>
      <c r="H19" s="351">
        <f>SUM($H$9+$P$3*C19)</f>
        <v>0.2569444444444444</v>
      </c>
      <c r="I19" s="351">
        <f>SUM($I$9+$Q$3*C19)</f>
        <v>0.26785714285714285</v>
      </c>
      <c r="J19" s="351">
        <f>SUM($J$9+$R$3*C19)</f>
        <v>0.28044871794871795</v>
      </c>
      <c r="K19" s="351" t="s">
        <v>882</v>
      </c>
      <c r="L19" s="35"/>
      <c r="N19" s="4"/>
      <c r="O19" s="4"/>
    </row>
    <row r="20" spans="1:15" ht="12.75" customHeight="1">
      <c r="A20" s="63">
        <v>5</v>
      </c>
      <c r="B20" s="159">
        <f t="shared" si="0"/>
        <v>134</v>
      </c>
      <c r="C20" s="159">
        <f t="shared" si="1"/>
        <v>60</v>
      </c>
      <c r="D20" s="303" t="s">
        <v>96</v>
      </c>
      <c r="E20" s="296" t="s">
        <v>97</v>
      </c>
      <c r="F20" s="31"/>
      <c r="G20" s="36">
        <f>SUM($G$9+$O$3*C20)</f>
        <v>0.2604166666666667</v>
      </c>
      <c r="H20" s="36">
        <f>SUM($H$9+$P$3*C20)</f>
        <v>0.2708333333333333</v>
      </c>
      <c r="I20" s="36">
        <f>SUM($I$9+$Q$3*C20)</f>
        <v>0.28273809523809523</v>
      </c>
      <c r="J20" s="36">
        <f>SUM($J$9+$R$3*C20)</f>
        <v>0.296474358974359</v>
      </c>
      <c r="K20" s="36">
        <f>SUM($K$9+$S$3*C20)</f>
        <v>0.3125</v>
      </c>
      <c r="L20" s="18"/>
      <c r="N20" s="4"/>
      <c r="O20" s="4"/>
    </row>
    <row r="21" spans="1:15" ht="12.75" customHeight="1">
      <c r="A21" s="63">
        <v>5</v>
      </c>
      <c r="B21" s="159">
        <f t="shared" si="0"/>
        <v>129</v>
      </c>
      <c r="C21" s="159">
        <f t="shared" si="1"/>
        <v>65</v>
      </c>
      <c r="D21" s="307" t="s">
        <v>723</v>
      </c>
      <c r="E21" s="296" t="s">
        <v>98</v>
      </c>
      <c r="F21" s="31"/>
      <c r="G21" s="36">
        <f t="shared" si="2"/>
        <v>0.2734375</v>
      </c>
      <c r="H21" s="36">
        <f t="shared" si="3"/>
        <v>0.2847222222222222</v>
      </c>
      <c r="I21" s="36">
        <f t="shared" si="4"/>
        <v>0.2976190476190476</v>
      </c>
      <c r="J21" s="36">
        <f t="shared" si="5"/>
        <v>0.3125</v>
      </c>
      <c r="K21" s="36">
        <f t="shared" si="6"/>
        <v>0.3298611111111111</v>
      </c>
      <c r="L21" s="18"/>
      <c r="N21" s="4"/>
      <c r="O21" s="4"/>
    </row>
    <row r="22" spans="1:15" ht="12.75" customHeight="1">
      <c r="A22" s="63">
        <v>4</v>
      </c>
      <c r="B22" s="159">
        <f t="shared" si="0"/>
        <v>125</v>
      </c>
      <c r="C22" s="159">
        <f t="shared" si="1"/>
        <v>69</v>
      </c>
      <c r="D22" s="303" t="s">
        <v>604</v>
      </c>
      <c r="E22" s="297" t="s">
        <v>603</v>
      </c>
      <c r="F22" s="31"/>
      <c r="G22" s="36">
        <f t="shared" si="2"/>
        <v>0.2838541666666667</v>
      </c>
      <c r="H22" s="36">
        <f t="shared" si="3"/>
        <v>0.29583333333333334</v>
      </c>
      <c r="I22" s="36">
        <f t="shared" si="4"/>
        <v>0.30952380952380953</v>
      </c>
      <c r="J22" s="36">
        <f t="shared" si="5"/>
        <v>0.32532051282051283</v>
      </c>
      <c r="K22" s="36">
        <f t="shared" si="6"/>
        <v>0.34375</v>
      </c>
      <c r="L22" s="18"/>
      <c r="N22" s="4"/>
      <c r="O22" s="4"/>
    </row>
    <row r="23" spans="1:15" ht="12.75" customHeight="1">
      <c r="A23" s="63">
        <v>4</v>
      </c>
      <c r="B23" s="159">
        <f t="shared" si="0"/>
        <v>121</v>
      </c>
      <c r="C23" s="159">
        <f t="shared" si="1"/>
        <v>73</v>
      </c>
      <c r="D23" s="303" t="s">
        <v>100</v>
      </c>
      <c r="E23" s="296" t="s">
        <v>99</v>
      </c>
      <c r="F23" s="31"/>
      <c r="G23" s="36">
        <f t="shared" si="2"/>
        <v>0.2942708333333333</v>
      </c>
      <c r="H23" s="36">
        <f t="shared" si="3"/>
        <v>0.3069444444444444</v>
      </c>
      <c r="I23" s="36">
        <f t="shared" si="4"/>
        <v>0.3214285714285714</v>
      </c>
      <c r="J23" s="36">
        <f t="shared" si="5"/>
        <v>0.33814102564102566</v>
      </c>
      <c r="K23" s="36">
        <f t="shared" si="6"/>
        <v>0.3576388888888889</v>
      </c>
      <c r="L23" s="18"/>
      <c r="N23" s="4"/>
      <c r="O23" s="4"/>
    </row>
    <row r="24" spans="1:15" ht="12.75" customHeight="1">
      <c r="A24" s="63">
        <v>6</v>
      </c>
      <c r="B24" s="159">
        <f t="shared" si="0"/>
        <v>115</v>
      </c>
      <c r="C24" s="159">
        <f t="shared" si="1"/>
        <v>79</v>
      </c>
      <c r="D24" s="303" t="s">
        <v>606</v>
      </c>
      <c r="E24" s="296" t="s">
        <v>101</v>
      </c>
      <c r="F24" s="31"/>
      <c r="G24" s="36">
        <f t="shared" si="2"/>
        <v>0.3098958333333333</v>
      </c>
      <c r="H24" s="36">
        <f t="shared" si="3"/>
        <v>0.32361111111111107</v>
      </c>
      <c r="I24" s="36">
        <f t="shared" si="4"/>
        <v>0.3392857142857143</v>
      </c>
      <c r="J24" s="36">
        <f t="shared" si="5"/>
        <v>0.3573717948717949</v>
      </c>
      <c r="K24" s="36">
        <f t="shared" si="6"/>
        <v>0.3784722222222222</v>
      </c>
      <c r="L24" s="18"/>
      <c r="N24" s="4"/>
      <c r="O24" s="4"/>
    </row>
    <row r="25" spans="1:15" ht="12.75" customHeight="1">
      <c r="A25" s="63">
        <v>4</v>
      </c>
      <c r="B25" s="159">
        <f t="shared" si="0"/>
        <v>111</v>
      </c>
      <c r="C25" s="159">
        <f t="shared" si="1"/>
        <v>83</v>
      </c>
      <c r="D25" s="308" t="s">
        <v>605</v>
      </c>
      <c r="E25" s="299" t="s">
        <v>101</v>
      </c>
      <c r="F25" s="31"/>
      <c r="G25" s="36">
        <f t="shared" si="2"/>
        <v>0.3203125</v>
      </c>
      <c r="H25" s="36">
        <f t="shared" si="3"/>
        <v>0.3347222222222222</v>
      </c>
      <c r="I25" s="36">
        <f t="shared" si="4"/>
        <v>0.35119047619047616</v>
      </c>
      <c r="J25" s="36">
        <f t="shared" si="5"/>
        <v>0.3701923076923077</v>
      </c>
      <c r="K25" s="36">
        <f t="shared" si="6"/>
        <v>0.3923611111111111</v>
      </c>
      <c r="L25" s="18"/>
      <c r="N25" s="4"/>
      <c r="O25" s="4"/>
    </row>
    <row r="26" spans="1:15" ht="12.75" customHeight="1">
      <c r="A26" s="63">
        <v>4</v>
      </c>
      <c r="B26" s="159">
        <f t="shared" si="0"/>
        <v>107</v>
      </c>
      <c r="C26" s="159">
        <f t="shared" si="1"/>
        <v>87</v>
      </c>
      <c r="D26" s="303" t="s">
        <v>102</v>
      </c>
      <c r="E26" s="296" t="s">
        <v>103</v>
      </c>
      <c r="F26" s="31"/>
      <c r="G26" s="36">
        <f t="shared" si="2"/>
        <v>0.3307291666666667</v>
      </c>
      <c r="H26" s="36">
        <f t="shared" si="3"/>
        <v>0.3458333333333333</v>
      </c>
      <c r="I26" s="36">
        <f t="shared" si="4"/>
        <v>0.3630952380952381</v>
      </c>
      <c r="J26" s="36">
        <f t="shared" si="5"/>
        <v>0.38301282051282054</v>
      </c>
      <c r="K26" s="36">
        <f t="shared" si="6"/>
        <v>0.40625</v>
      </c>
      <c r="L26" s="18"/>
      <c r="N26" s="4"/>
      <c r="O26" s="4"/>
    </row>
    <row r="27" spans="1:15" ht="12.75" customHeight="1">
      <c r="A27" s="63">
        <v>3.5</v>
      </c>
      <c r="B27" s="159">
        <f t="shared" si="0"/>
        <v>103.5</v>
      </c>
      <c r="C27" s="159">
        <f t="shared" si="1"/>
        <v>90.5</v>
      </c>
      <c r="D27" s="308" t="s">
        <v>607</v>
      </c>
      <c r="E27" s="296" t="s">
        <v>522</v>
      </c>
      <c r="F27" s="31"/>
      <c r="G27" s="36">
        <f t="shared" si="2"/>
        <v>0.33984375</v>
      </c>
      <c r="H27" s="36">
        <f t="shared" si="3"/>
        <v>0.35555555555555557</v>
      </c>
      <c r="I27" s="36">
        <f t="shared" si="4"/>
        <v>0.37351190476190477</v>
      </c>
      <c r="J27" s="36">
        <f t="shared" si="5"/>
        <v>0.3942307692307692</v>
      </c>
      <c r="K27" s="36">
        <f t="shared" si="6"/>
        <v>0.4184027777777778</v>
      </c>
      <c r="L27" s="18"/>
      <c r="N27" s="4"/>
      <c r="O27" s="4"/>
    </row>
    <row r="28" spans="1:15" ht="12.75" customHeight="1">
      <c r="A28" s="63">
        <v>1.5</v>
      </c>
      <c r="B28" s="159">
        <f t="shared" si="0"/>
        <v>102</v>
      </c>
      <c r="C28" s="159">
        <f t="shared" si="1"/>
        <v>92</v>
      </c>
      <c r="D28" s="308" t="s">
        <v>608</v>
      </c>
      <c r="E28" s="297" t="s">
        <v>51</v>
      </c>
      <c r="F28" s="31"/>
      <c r="G28" s="36">
        <f t="shared" si="2"/>
        <v>0.34375</v>
      </c>
      <c r="H28" s="36">
        <f t="shared" si="3"/>
        <v>0.3597222222222222</v>
      </c>
      <c r="I28" s="36">
        <f t="shared" si="4"/>
        <v>0.37797619047619047</v>
      </c>
      <c r="J28" s="36">
        <f t="shared" si="5"/>
        <v>0.39903846153846156</v>
      </c>
      <c r="K28" s="36">
        <f t="shared" si="6"/>
        <v>0.4236111111111111</v>
      </c>
      <c r="L28" s="18"/>
      <c r="N28" s="4"/>
      <c r="O28" s="4"/>
    </row>
    <row r="29" spans="1:15" ht="12.75" customHeight="1">
      <c r="A29" s="63">
        <v>2</v>
      </c>
      <c r="B29" s="159">
        <f t="shared" si="0"/>
        <v>100</v>
      </c>
      <c r="C29" s="159">
        <f t="shared" si="1"/>
        <v>94</v>
      </c>
      <c r="D29" s="303" t="s">
        <v>104</v>
      </c>
      <c r="E29" s="297" t="s">
        <v>51</v>
      </c>
      <c r="F29" s="31"/>
      <c r="G29" s="36">
        <f t="shared" si="2"/>
        <v>0.3489583333333333</v>
      </c>
      <c r="H29" s="36">
        <f t="shared" si="3"/>
        <v>0.36527777777777776</v>
      </c>
      <c r="I29" s="36">
        <f t="shared" si="4"/>
        <v>0.38392857142857145</v>
      </c>
      <c r="J29" s="36">
        <f t="shared" si="5"/>
        <v>0.40544871794871795</v>
      </c>
      <c r="K29" s="36">
        <f t="shared" si="6"/>
        <v>0.4305555555555556</v>
      </c>
      <c r="L29" s="18"/>
      <c r="N29" s="4"/>
      <c r="O29" s="4"/>
    </row>
    <row r="30" spans="1:15" ht="12.75" customHeight="1">
      <c r="A30" s="63">
        <v>2</v>
      </c>
      <c r="B30" s="159">
        <f t="shared" si="0"/>
        <v>98</v>
      </c>
      <c r="C30" s="159">
        <f t="shared" si="1"/>
        <v>96</v>
      </c>
      <c r="D30" s="312" t="s">
        <v>609</v>
      </c>
      <c r="E30" s="297" t="s">
        <v>247</v>
      </c>
      <c r="F30" s="31"/>
      <c r="G30" s="36">
        <f t="shared" si="2"/>
        <v>0.3541666666666667</v>
      </c>
      <c r="H30" s="36">
        <f t="shared" si="3"/>
        <v>0.3708333333333333</v>
      </c>
      <c r="I30" s="36">
        <f t="shared" si="4"/>
        <v>0.3898809523809524</v>
      </c>
      <c r="J30" s="36">
        <f t="shared" si="5"/>
        <v>0.4118589743589744</v>
      </c>
      <c r="K30" s="36">
        <f t="shared" si="6"/>
        <v>0.4375</v>
      </c>
      <c r="L30" s="18"/>
      <c r="N30" s="4"/>
      <c r="O30" s="4"/>
    </row>
    <row r="31" spans="1:15" ht="12.75" customHeight="1" hidden="1">
      <c r="A31" s="63"/>
      <c r="B31" s="159">
        <f t="shared" si="0"/>
        <v>98</v>
      </c>
      <c r="C31" s="159">
        <f t="shared" si="1"/>
        <v>96</v>
      </c>
      <c r="D31" s="312"/>
      <c r="E31" s="297"/>
      <c r="F31" s="31"/>
      <c r="G31" s="36">
        <f t="shared" si="2"/>
        <v>0.3541666666666667</v>
      </c>
      <c r="H31" s="36">
        <f t="shared" si="3"/>
        <v>0.3708333333333333</v>
      </c>
      <c r="I31" s="36">
        <f t="shared" si="4"/>
        <v>0.3898809523809524</v>
      </c>
      <c r="J31" s="36">
        <f t="shared" si="5"/>
        <v>0.4118589743589744</v>
      </c>
      <c r="K31" s="36">
        <f t="shared" si="6"/>
        <v>0.4375</v>
      </c>
      <c r="L31" s="18"/>
      <c r="N31" s="4"/>
      <c r="O31" s="4"/>
    </row>
    <row r="32" spans="1:15" ht="12.75" customHeight="1" hidden="1">
      <c r="A32" s="63"/>
      <c r="B32" s="159">
        <f t="shared" si="0"/>
        <v>98</v>
      </c>
      <c r="C32" s="159">
        <f t="shared" si="1"/>
        <v>96</v>
      </c>
      <c r="D32" s="312"/>
      <c r="E32" s="297"/>
      <c r="F32" s="31"/>
      <c r="G32" s="36">
        <f t="shared" si="2"/>
        <v>0.3541666666666667</v>
      </c>
      <c r="H32" s="36">
        <f t="shared" si="3"/>
        <v>0.3708333333333333</v>
      </c>
      <c r="I32" s="36">
        <f t="shared" si="4"/>
        <v>0.3898809523809524</v>
      </c>
      <c r="J32" s="36">
        <f t="shared" si="5"/>
        <v>0.4118589743589744</v>
      </c>
      <c r="K32" s="36">
        <f t="shared" si="6"/>
        <v>0.4375</v>
      </c>
      <c r="L32" s="18"/>
      <c r="N32" s="4"/>
      <c r="O32" s="4"/>
    </row>
    <row r="33" spans="1:15" ht="12.75" customHeight="1" hidden="1">
      <c r="A33" s="63"/>
      <c r="B33" s="159">
        <f t="shared" si="0"/>
        <v>98</v>
      </c>
      <c r="C33" s="159">
        <f t="shared" si="1"/>
        <v>96</v>
      </c>
      <c r="D33" s="312"/>
      <c r="E33" s="297"/>
      <c r="F33" s="31"/>
      <c r="G33" s="36">
        <f t="shared" si="2"/>
        <v>0.3541666666666667</v>
      </c>
      <c r="H33" s="36">
        <f t="shared" si="3"/>
        <v>0.3708333333333333</v>
      </c>
      <c r="I33" s="36">
        <f t="shared" si="4"/>
        <v>0.3898809523809524</v>
      </c>
      <c r="J33" s="36">
        <f t="shared" si="5"/>
        <v>0.4118589743589744</v>
      </c>
      <c r="K33" s="36">
        <f t="shared" si="6"/>
        <v>0.4375</v>
      </c>
      <c r="L33" s="18"/>
      <c r="N33" s="4"/>
      <c r="O33" s="4"/>
    </row>
    <row r="34" spans="1:15" ht="12.75" customHeight="1" hidden="1">
      <c r="A34" s="63"/>
      <c r="B34" s="159">
        <f t="shared" si="0"/>
        <v>98</v>
      </c>
      <c r="C34" s="159">
        <f t="shared" si="1"/>
        <v>96</v>
      </c>
      <c r="D34" s="330"/>
      <c r="E34" s="31"/>
      <c r="F34" s="31"/>
      <c r="G34" s="36">
        <f t="shared" si="2"/>
        <v>0.3541666666666667</v>
      </c>
      <c r="H34" s="36">
        <f t="shared" si="3"/>
        <v>0.3708333333333333</v>
      </c>
      <c r="I34" s="36">
        <f t="shared" si="4"/>
        <v>0.3898809523809524</v>
      </c>
      <c r="J34" s="36">
        <f t="shared" si="5"/>
        <v>0.4118589743589744</v>
      </c>
      <c r="K34" s="36">
        <f t="shared" si="6"/>
        <v>0.4375</v>
      </c>
      <c r="L34" s="18"/>
      <c r="N34" s="4"/>
      <c r="O34" s="4"/>
    </row>
    <row r="35" spans="1:15" ht="12.75" customHeight="1" hidden="1">
      <c r="A35" s="63"/>
      <c r="B35" s="159">
        <f t="shared" si="0"/>
        <v>98</v>
      </c>
      <c r="C35" s="159">
        <f t="shared" si="1"/>
        <v>96</v>
      </c>
      <c r="D35" s="291"/>
      <c r="E35" s="31"/>
      <c r="F35" s="31"/>
      <c r="G35" s="36">
        <f t="shared" si="2"/>
        <v>0.3541666666666667</v>
      </c>
      <c r="H35" s="36">
        <f t="shared" si="3"/>
        <v>0.3708333333333333</v>
      </c>
      <c r="I35" s="36">
        <f t="shared" si="4"/>
        <v>0.3898809523809524</v>
      </c>
      <c r="J35" s="36">
        <f t="shared" si="5"/>
        <v>0.4118589743589744</v>
      </c>
      <c r="K35" s="36">
        <f t="shared" si="6"/>
        <v>0.4375</v>
      </c>
      <c r="L35" s="18"/>
      <c r="N35" s="4"/>
      <c r="O35" s="4"/>
    </row>
    <row r="36" spans="1:15" ht="12.75" customHeight="1" hidden="1">
      <c r="A36" s="63"/>
      <c r="B36" s="159">
        <f t="shared" si="0"/>
        <v>98</v>
      </c>
      <c r="C36" s="159">
        <f t="shared" si="1"/>
        <v>96</v>
      </c>
      <c r="D36" s="291"/>
      <c r="E36" s="31"/>
      <c r="F36" s="31"/>
      <c r="G36" s="36">
        <f t="shared" si="2"/>
        <v>0.3541666666666667</v>
      </c>
      <c r="H36" s="36">
        <f t="shared" si="3"/>
        <v>0.3708333333333333</v>
      </c>
      <c r="I36" s="36">
        <f t="shared" si="4"/>
        <v>0.3898809523809524</v>
      </c>
      <c r="J36" s="36">
        <f t="shared" si="5"/>
        <v>0.4118589743589744</v>
      </c>
      <c r="K36" s="36">
        <f t="shared" si="6"/>
        <v>0.4375</v>
      </c>
      <c r="L36" s="18"/>
      <c r="N36" s="4"/>
      <c r="O36" s="4"/>
    </row>
    <row r="37" spans="1:15" ht="12.75" customHeight="1" hidden="1">
      <c r="A37" s="63"/>
      <c r="B37" s="159">
        <f t="shared" si="0"/>
        <v>98</v>
      </c>
      <c r="C37" s="159">
        <f t="shared" si="1"/>
        <v>96</v>
      </c>
      <c r="D37" s="291"/>
      <c r="E37" s="31"/>
      <c r="F37" s="31"/>
      <c r="G37" s="36">
        <f t="shared" si="2"/>
        <v>0.3541666666666667</v>
      </c>
      <c r="H37" s="36">
        <f t="shared" si="3"/>
        <v>0.3708333333333333</v>
      </c>
      <c r="I37" s="36">
        <f t="shared" si="4"/>
        <v>0.3898809523809524</v>
      </c>
      <c r="J37" s="36">
        <f t="shared" si="5"/>
        <v>0.4118589743589744</v>
      </c>
      <c r="K37" s="36">
        <f t="shared" si="6"/>
        <v>0.4375</v>
      </c>
      <c r="L37" s="18"/>
      <c r="N37" s="4"/>
      <c r="O37" s="4"/>
    </row>
    <row r="38" spans="1:15" ht="12.75" customHeight="1" hidden="1">
      <c r="A38" s="63"/>
      <c r="B38" s="159">
        <f t="shared" si="0"/>
        <v>98</v>
      </c>
      <c r="C38" s="159">
        <f t="shared" si="1"/>
        <v>96</v>
      </c>
      <c r="D38" s="291"/>
      <c r="E38" s="31"/>
      <c r="F38" s="31"/>
      <c r="G38" s="36">
        <f t="shared" si="2"/>
        <v>0.3541666666666667</v>
      </c>
      <c r="H38" s="36">
        <f t="shared" si="3"/>
        <v>0.3708333333333333</v>
      </c>
      <c r="I38" s="36">
        <f t="shared" si="4"/>
        <v>0.3898809523809524</v>
      </c>
      <c r="J38" s="36">
        <f t="shared" si="5"/>
        <v>0.4118589743589744</v>
      </c>
      <c r="K38" s="36">
        <f t="shared" si="6"/>
        <v>0.4375</v>
      </c>
      <c r="L38" s="18"/>
      <c r="N38" s="4"/>
      <c r="O38" s="4"/>
    </row>
    <row r="39" spans="1:15" ht="12.75" customHeight="1" hidden="1">
      <c r="A39" s="63"/>
      <c r="B39" s="159">
        <f t="shared" si="0"/>
        <v>98</v>
      </c>
      <c r="C39" s="159">
        <f t="shared" si="1"/>
        <v>96</v>
      </c>
      <c r="D39" s="291"/>
      <c r="E39" s="31"/>
      <c r="F39" s="31"/>
      <c r="G39" s="36">
        <f t="shared" si="2"/>
        <v>0.3541666666666667</v>
      </c>
      <c r="H39" s="36">
        <f t="shared" si="3"/>
        <v>0.3708333333333333</v>
      </c>
      <c r="I39" s="36">
        <f t="shared" si="4"/>
        <v>0.3898809523809524</v>
      </c>
      <c r="J39" s="36">
        <f t="shared" si="5"/>
        <v>0.4118589743589744</v>
      </c>
      <c r="K39" s="36">
        <f t="shared" si="6"/>
        <v>0.4375</v>
      </c>
      <c r="L39" s="18"/>
      <c r="N39" s="4"/>
      <c r="O39" s="4"/>
    </row>
    <row r="40" spans="1:15" ht="12.75" customHeight="1" hidden="1">
      <c r="A40" s="63"/>
      <c r="B40" s="159">
        <f t="shared" si="0"/>
        <v>98</v>
      </c>
      <c r="C40" s="159">
        <f t="shared" si="1"/>
        <v>96</v>
      </c>
      <c r="D40" s="291"/>
      <c r="E40" s="31"/>
      <c r="F40" s="31"/>
      <c r="G40" s="36">
        <f t="shared" si="2"/>
        <v>0.3541666666666667</v>
      </c>
      <c r="H40" s="36">
        <f t="shared" si="3"/>
        <v>0.3708333333333333</v>
      </c>
      <c r="I40" s="36">
        <f t="shared" si="4"/>
        <v>0.3898809523809524</v>
      </c>
      <c r="J40" s="36">
        <f t="shared" si="5"/>
        <v>0.4118589743589744</v>
      </c>
      <c r="K40" s="36">
        <f t="shared" si="6"/>
        <v>0.4375</v>
      </c>
      <c r="L40" s="18"/>
      <c r="N40" s="4"/>
      <c r="O40" s="4"/>
    </row>
    <row r="41" spans="1:15" ht="12.75" customHeight="1" hidden="1">
      <c r="A41" s="63"/>
      <c r="B41" s="159">
        <f t="shared" si="0"/>
        <v>98</v>
      </c>
      <c r="C41" s="159">
        <f t="shared" si="1"/>
        <v>96</v>
      </c>
      <c r="D41" s="291"/>
      <c r="E41" s="31"/>
      <c r="F41" s="31"/>
      <c r="G41" s="36">
        <f t="shared" si="2"/>
        <v>0.3541666666666667</v>
      </c>
      <c r="H41" s="36">
        <f t="shared" si="3"/>
        <v>0.3708333333333333</v>
      </c>
      <c r="I41" s="36">
        <f t="shared" si="4"/>
        <v>0.3898809523809524</v>
      </c>
      <c r="J41" s="36">
        <f t="shared" si="5"/>
        <v>0.4118589743589744</v>
      </c>
      <c r="K41" s="36">
        <f t="shared" si="6"/>
        <v>0.4375</v>
      </c>
      <c r="L41" s="18"/>
      <c r="N41" s="4"/>
      <c r="O41" s="4"/>
    </row>
    <row r="42" spans="1:15" ht="12.75" customHeight="1" hidden="1">
      <c r="A42" s="63"/>
      <c r="B42" s="159">
        <f t="shared" si="0"/>
        <v>98</v>
      </c>
      <c r="C42" s="159">
        <f t="shared" si="1"/>
        <v>96</v>
      </c>
      <c r="D42" s="291"/>
      <c r="E42" s="31"/>
      <c r="F42" s="31"/>
      <c r="G42" s="36">
        <f t="shared" si="2"/>
        <v>0.3541666666666667</v>
      </c>
      <c r="H42" s="36">
        <f t="shared" si="3"/>
        <v>0.3708333333333333</v>
      </c>
      <c r="I42" s="36">
        <f t="shared" si="4"/>
        <v>0.3898809523809524</v>
      </c>
      <c r="J42" s="36">
        <f t="shared" si="5"/>
        <v>0.4118589743589744</v>
      </c>
      <c r="K42" s="36">
        <f t="shared" si="6"/>
        <v>0.4375</v>
      </c>
      <c r="L42" s="18"/>
      <c r="N42" s="4"/>
      <c r="O42" s="4"/>
    </row>
    <row r="43" spans="1:15" ht="12.75" customHeight="1" hidden="1">
      <c r="A43" s="63"/>
      <c r="B43" s="159">
        <f t="shared" si="0"/>
        <v>98</v>
      </c>
      <c r="C43" s="159">
        <f t="shared" si="1"/>
        <v>96</v>
      </c>
      <c r="D43" s="291"/>
      <c r="E43" s="31"/>
      <c r="F43" s="31"/>
      <c r="G43" s="36">
        <f t="shared" si="2"/>
        <v>0.3541666666666667</v>
      </c>
      <c r="H43" s="36">
        <f t="shared" si="3"/>
        <v>0.3708333333333333</v>
      </c>
      <c r="I43" s="36">
        <f t="shared" si="4"/>
        <v>0.3898809523809524</v>
      </c>
      <c r="J43" s="36">
        <f t="shared" si="5"/>
        <v>0.4118589743589744</v>
      </c>
      <c r="K43" s="36">
        <f t="shared" si="6"/>
        <v>0.4375</v>
      </c>
      <c r="L43" s="18"/>
      <c r="N43" s="4"/>
      <c r="O43" s="4"/>
    </row>
    <row r="44" spans="1:15" ht="12.75" customHeight="1" hidden="1">
      <c r="A44" s="63"/>
      <c r="B44" s="159">
        <f t="shared" si="0"/>
        <v>98</v>
      </c>
      <c r="C44" s="159">
        <f t="shared" si="1"/>
        <v>96</v>
      </c>
      <c r="D44" s="291"/>
      <c r="E44" s="31"/>
      <c r="F44" s="31"/>
      <c r="G44" s="36">
        <f t="shared" si="2"/>
        <v>0.3541666666666667</v>
      </c>
      <c r="H44" s="36">
        <f t="shared" si="3"/>
        <v>0.3708333333333333</v>
      </c>
      <c r="I44" s="36">
        <f t="shared" si="4"/>
        <v>0.3898809523809524</v>
      </c>
      <c r="J44" s="36">
        <f t="shared" si="5"/>
        <v>0.4118589743589744</v>
      </c>
      <c r="K44" s="36">
        <f t="shared" si="6"/>
        <v>0.4375</v>
      </c>
      <c r="L44" s="18"/>
      <c r="N44" s="4"/>
      <c r="O44" s="4"/>
    </row>
    <row r="45" spans="1:15" ht="12.75" customHeight="1" hidden="1">
      <c r="A45" s="63"/>
      <c r="B45" s="159">
        <f t="shared" si="0"/>
        <v>98</v>
      </c>
      <c r="C45" s="159">
        <f t="shared" si="1"/>
        <v>96</v>
      </c>
      <c r="D45" s="291"/>
      <c r="E45" s="31"/>
      <c r="F45" s="31"/>
      <c r="G45" s="36">
        <f t="shared" si="2"/>
        <v>0.3541666666666667</v>
      </c>
      <c r="H45" s="36">
        <f t="shared" si="3"/>
        <v>0.3708333333333333</v>
      </c>
      <c r="I45" s="36">
        <f t="shared" si="4"/>
        <v>0.3898809523809524</v>
      </c>
      <c r="J45" s="36">
        <f t="shared" si="5"/>
        <v>0.4118589743589744</v>
      </c>
      <c r="K45" s="36">
        <f t="shared" si="6"/>
        <v>0.4375</v>
      </c>
      <c r="L45" s="18"/>
      <c r="N45" s="4"/>
      <c r="O45" s="4"/>
    </row>
    <row r="46" spans="1:15" ht="12.75" customHeight="1" hidden="1">
      <c r="A46" s="63"/>
      <c r="B46" s="159">
        <f t="shared" si="0"/>
        <v>98</v>
      </c>
      <c r="C46" s="159">
        <f t="shared" si="1"/>
        <v>96</v>
      </c>
      <c r="D46" s="291"/>
      <c r="E46" s="31"/>
      <c r="F46" s="31"/>
      <c r="G46" s="36">
        <f t="shared" si="2"/>
        <v>0.3541666666666667</v>
      </c>
      <c r="H46" s="36">
        <f t="shared" si="3"/>
        <v>0.3708333333333333</v>
      </c>
      <c r="I46" s="36">
        <f t="shared" si="4"/>
        <v>0.3898809523809524</v>
      </c>
      <c r="J46" s="36">
        <f t="shared" si="5"/>
        <v>0.4118589743589744</v>
      </c>
      <c r="K46" s="36">
        <f t="shared" si="6"/>
        <v>0.4375</v>
      </c>
      <c r="L46" s="18"/>
      <c r="N46" s="4"/>
      <c r="O46" s="4"/>
    </row>
    <row r="47" spans="1:15" ht="12.75" customHeight="1" hidden="1">
      <c r="A47" s="63"/>
      <c r="B47" s="159">
        <f t="shared" si="0"/>
        <v>98</v>
      </c>
      <c r="C47" s="159">
        <f t="shared" si="1"/>
        <v>96</v>
      </c>
      <c r="D47" s="291"/>
      <c r="E47" s="31"/>
      <c r="F47" s="31"/>
      <c r="G47" s="36">
        <f t="shared" si="2"/>
        <v>0.3541666666666667</v>
      </c>
      <c r="H47" s="36">
        <f t="shared" si="3"/>
        <v>0.3708333333333333</v>
      </c>
      <c r="I47" s="36">
        <f t="shared" si="4"/>
        <v>0.3898809523809524</v>
      </c>
      <c r="J47" s="36">
        <f t="shared" si="5"/>
        <v>0.4118589743589744</v>
      </c>
      <c r="K47" s="36">
        <f t="shared" si="6"/>
        <v>0.4375</v>
      </c>
      <c r="L47" s="18"/>
      <c r="N47" s="4"/>
      <c r="O47" s="4"/>
    </row>
    <row r="48" spans="1:15" ht="12.75" customHeight="1" hidden="1">
      <c r="A48" s="63"/>
      <c r="B48" s="159">
        <f t="shared" si="0"/>
        <v>98</v>
      </c>
      <c r="C48" s="159">
        <f t="shared" si="1"/>
        <v>96</v>
      </c>
      <c r="D48" s="291"/>
      <c r="E48" s="31"/>
      <c r="F48" s="31"/>
      <c r="G48" s="36">
        <f t="shared" si="2"/>
        <v>0.3541666666666667</v>
      </c>
      <c r="H48" s="36">
        <f t="shared" si="3"/>
        <v>0.3708333333333333</v>
      </c>
      <c r="I48" s="36">
        <f t="shared" si="4"/>
        <v>0.3898809523809524</v>
      </c>
      <c r="J48" s="36">
        <f t="shared" si="5"/>
        <v>0.4118589743589744</v>
      </c>
      <c r="K48" s="36">
        <f t="shared" si="6"/>
        <v>0.4375</v>
      </c>
      <c r="L48" s="18"/>
      <c r="N48" s="4"/>
      <c r="O48" s="4"/>
    </row>
    <row r="49" spans="1:15" ht="12.75" customHeight="1">
      <c r="A49" s="63">
        <v>15</v>
      </c>
      <c r="B49" s="159">
        <f t="shared" si="0"/>
        <v>83</v>
      </c>
      <c r="C49" s="159">
        <f t="shared" si="1"/>
        <v>111</v>
      </c>
      <c r="D49" s="330" t="s">
        <v>105</v>
      </c>
      <c r="E49" s="31"/>
      <c r="F49" s="31"/>
      <c r="G49" s="36">
        <f t="shared" si="2"/>
        <v>0.3932291666666667</v>
      </c>
      <c r="H49" s="36">
        <f t="shared" si="3"/>
        <v>0.4125</v>
      </c>
      <c r="I49" s="36">
        <f t="shared" si="4"/>
        <v>0.43452380952380953</v>
      </c>
      <c r="J49" s="36">
        <f t="shared" si="5"/>
        <v>0.45993589743589747</v>
      </c>
      <c r="K49" s="36">
        <f t="shared" si="6"/>
        <v>0.4895833333333333</v>
      </c>
      <c r="L49" s="18"/>
      <c r="N49" s="4"/>
      <c r="O49" s="4"/>
    </row>
    <row r="50" spans="1:12" ht="12.75" customHeight="1">
      <c r="A50" s="28"/>
      <c r="B50" s="28"/>
      <c r="C50" s="28"/>
      <c r="D50" s="294" t="s">
        <v>21</v>
      </c>
      <c r="E50" s="29"/>
      <c r="F50" s="29"/>
      <c r="G50" s="36"/>
      <c r="H50" s="36"/>
      <c r="I50" s="36"/>
      <c r="J50" s="36"/>
      <c r="K50" s="36"/>
      <c r="L50" s="18"/>
    </row>
    <row r="51" spans="1:12" ht="12.75" customHeight="1">
      <c r="A51" s="63">
        <v>0</v>
      </c>
      <c r="B51" s="28">
        <f>B49</f>
        <v>83</v>
      </c>
      <c r="C51" s="28">
        <f>C49</f>
        <v>111</v>
      </c>
      <c r="D51" s="330" t="s">
        <v>105</v>
      </c>
      <c r="E51" s="31" t="s">
        <v>235</v>
      </c>
      <c r="F51" s="31"/>
      <c r="G51" s="34">
        <f>$L$6</f>
        <v>0.4583333333333333</v>
      </c>
      <c r="H51" s="34">
        <f>$L$6</f>
        <v>0.4583333333333333</v>
      </c>
      <c r="I51" s="34">
        <f>$L$6</f>
        <v>0.4583333333333333</v>
      </c>
      <c r="J51" s="34">
        <f>$M$6</f>
        <v>0.4583333333333333</v>
      </c>
      <c r="K51" s="34">
        <f>$M$6</f>
        <v>0.4583333333333333</v>
      </c>
      <c r="L51" s="41">
        <f>A51</f>
        <v>0</v>
      </c>
    </row>
    <row r="52" spans="1:15" ht="12.75" customHeight="1">
      <c r="A52" s="63">
        <v>2</v>
      </c>
      <c r="B52" s="28">
        <f>B51-A52</f>
        <v>81</v>
      </c>
      <c r="C52" s="28">
        <f>SUM(C51+A52)</f>
        <v>113</v>
      </c>
      <c r="D52" s="292" t="s">
        <v>107</v>
      </c>
      <c r="E52" s="40" t="s">
        <v>50</v>
      </c>
      <c r="F52" s="31"/>
      <c r="G52" s="36">
        <f>SUM($H$51+$O$3*L52)</f>
        <v>0.46354166666666663</v>
      </c>
      <c r="H52" s="36">
        <f>SUM($H$51+$P$3*L52)</f>
        <v>0.46388888888888885</v>
      </c>
      <c r="I52" s="36">
        <f>SUM($I$51+$Q$3*L52)</f>
        <v>0.46428571428571425</v>
      </c>
      <c r="J52" s="36">
        <f>SUM($J$51+$R$3*L52)</f>
        <v>0.4647435897435897</v>
      </c>
      <c r="K52" s="36">
        <f>SUM($K$51+$S$3*L52)</f>
        <v>0.46527777777777773</v>
      </c>
      <c r="L52" s="41">
        <f>L51+A52</f>
        <v>2</v>
      </c>
      <c r="M52" s="41"/>
      <c r="N52" s="41"/>
      <c r="O52" s="41"/>
    </row>
    <row r="53" spans="1:15" ht="12.75" customHeight="1">
      <c r="A53" s="63">
        <v>5</v>
      </c>
      <c r="B53" s="28">
        <f>B52-A53</f>
        <v>76</v>
      </c>
      <c r="C53" s="28">
        <f>SUM(C52+A53)</f>
        <v>118</v>
      </c>
      <c r="D53" s="292" t="s">
        <v>108</v>
      </c>
      <c r="E53" s="40" t="s">
        <v>110</v>
      </c>
      <c r="F53" s="31"/>
      <c r="G53" s="36">
        <f aca="true" t="shared" si="7" ref="G53:G80">SUM($H$51+$O$3*L53)</f>
        <v>0.4765625</v>
      </c>
      <c r="H53" s="36">
        <f aca="true" t="shared" si="8" ref="H53:H80">SUM($H$51+$P$3*L53)</f>
        <v>0.47777777777777775</v>
      </c>
      <c r="I53" s="36">
        <f aca="true" t="shared" si="9" ref="I53:I80">SUM($I$51+$Q$3*L53)</f>
        <v>0.47916666666666663</v>
      </c>
      <c r="J53" s="36">
        <f aca="true" t="shared" si="10" ref="J53:J80">SUM($J$51+$R$3*L53)</f>
        <v>0.4807692307692307</v>
      </c>
      <c r="K53" s="36">
        <f aca="true" t="shared" si="11" ref="K53:K80">SUM($K$51+$S$3*L53)</f>
        <v>0.48263888888888884</v>
      </c>
      <c r="L53" s="41">
        <f aca="true" t="shared" si="12" ref="L53:L80">L52+A53</f>
        <v>7</v>
      </c>
      <c r="M53" s="41"/>
      <c r="N53" s="41"/>
      <c r="O53" s="41"/>
    </row>
    <row r="54" spans="1:15" ht="12.75" customHeight="1">
      <c r="A54" s="63">
        <v>5.5</v>
      </c>
      <c r="B54" s="28">
        <f aca="true" t="shared" si="13" ref="B54:B63">B53-A56</f>
        <v>73</v>
      </c>
      <c r="C54" s="28">
        <f aca="true" t="shared" si="14" ref="C54:C63">SUM(C53+A56)</f>
        <v>121</v>
      </c>
      <c r="D54" s="3" t="s">
        <v>610</v>
      </c>
      <c r="E54" s="29" t="s">
        <v>110</v>
      </c>
      <c r="F54" s="31"/>
      <c r="G54" s="36">
        <f t="shared" si="7"/>
        <v>0.49088541666666663</v>
      </c>
      <c r="H54" s="36">
        <f t="shared" si="8"/>
        <v>0.4930555555555555</v>
      </c>
      <c r="I54" s="36">
        <f t="shared" si="9"/>
        <v>0.49553571428571425</v>
      </c>
      <c r="J54" s="36">
        <f t="shared" si="10"/>
        <v>0.4983974358974359</v>
      </c>
      <c r="K54" s="36">
        <f t="shared" si="11"/>
        <v>0.501736111111111</v>
      </c>
      <c r="L54" s="41">
        <f t="shared" si="12"/>
        <v>12.5</v>
      </c>
      <c r="M54" s="41"/>
      <c r="N54" s="41"/>
      <c r="O54" s="41"/>
    </row>
    <row r="55" spans="1:15" ht="12.75" customHeight="1">
      <c r="A55" s="63">
        <v>1</v>
      </c>
      <c r="B55" s="28">
        <f t="shared" si="13"/>
        <v>68</v>
      </c>
      <c r="C55" s="28">
        <f t="shared" si="14"/>
        <v>126</v>
      </c>
      <c r="D55" s="3" t="s">
        <v>611</v>
      </c>
      <c r="E55" s="29" t="s">
        <v>612</v>
      </c>
      <c r="F55" s="31"/>
      <c r="G55" s="36">
        <f t="shared" si="7"/>
        <v>0.4934895833333333</v>
      </c>
      <c r="H55" s="36">
        <f t="shared" si="8"/>
        <v>0.4958333333333333</v>
      </c>
      <c r="I55" s="36">
        <f t="shared" si="9"/>
        <v>0.49851190476190477</v>
      </c>
      <c r="J55" s="36">
        <f t="shared" si="10"/>
        <v>0.5016025641025641</v>
      </c>
      <c r="K55" s="36">
        <f t="shared" si="11"/>
        <v>0.5052083333333333</v>
      </c>
      <c r="L55" s="41">
        <f t="shared" si="12"/>
        <v>13.5</v>
      </c>
      <c r="M55" s="41"/>
      <c r="N55" s="41"/>
      <c r="O55" s="41"/>
    </row>
    <row r="56" spans="1:15" ht="12.75" customHeight="1">
      <c r="A56" s="63">
        <v>3</v>
      </c>
      <c r="B56" s="28">
        <f t="shared" si="13"/>
        <v>67</v>
      </c>
      <c r="C56" s="28">
        <f t="shared" si="14"/>
        <v>127</v>
      </c>
      <c r="D56" s="292" t="s">
        <v>109</v>
      </c>
      <c r="E56" s="40" t="s">
        <v>111</v>
      </c>
      <c r="F56" s="31"/>
      <c r="G56" s="36">
        <f t="shared" si="7"/>
        <v>0.5013020833333333</v>
      </c>
      <c r="H56" s="36">
        <f t="shared" si="8"/>
        <v>0.5041666666666667</v>
      </c>
      <c r="I56" s="36">
        <f t="shared" si="9"/>
        <v>0.5074404761904762</v>
      </c>
      <c r="J56" s="36">
        <f t="shared" si="10"/>
        <v>0.5112179487179487</v>
      </c>
      <c r="K56" s="36">
        <f t="shared" si="11"/>
        <v>0.515625</v>
      </c>
      <c r="L56" s="41">
        <f t="shared" si="12"/>
        <v>16.5</v>
      </c>
      <c r="M56" s="41"/>
      <c r="N56" s="41"/>
      <c r="O56" s="41"/>
    </row>
    <row r="57" spans="1:15" ht="12.75" customHeight="1">
      <c r="A57" s="63">
        <v>5</v>
      </c>
      <c r="B57" s="28">
        <f t="shared" si="13"/>
        <v>64.5</v>
      </c>
      <c r="C57" s="28">
        <f t="shared" si="14"/>
        <v>129.5</v>
      </c>
      <c r="D57" s="3" t="s">
        <v>613</v>
      </c>
      <c r="E57" s="29" t="s">
        <v>111</v>
      </c>
      <c r="F57" s="31"/>
      <c r="G57" s="36">
        <f t="shared" si="7"/>
        <v>0.5143229166666666</v>
      </c>
      <c r="H57" s="36">
        <f t="shared" si="8"/>
        <v>0.5180555555555555</v>
      </c>
      <c r="I57" s="36">
        <f t="shared" si="9"/>
        <v>0.5223214285714286</v>
      </c>
      <c r="J57" s="36">
        <f t="shared" si="10"/>
        <v>0.5272435897435898</v>
      </c>
      <c r="K57" s="36">
        <f t="shared" si="11"/>
        <v>0.532986111111111</v>
      </c>
      <c r="L57" s="41">
        <f t="shared" si="12"/>
        <v>21.5</v>
      </c>
      <c r="M57" s="41"/>
      <c r="N57" s="41"/>
      <c r="O57" s="41"/>
    </row>
    <row r="58" spans="1:15" ht="12.75" customHeight="1">
      <c r="A58" s="63">
        <v>1</v>
      </c>
      <c r="B58" s="28">
        <f t="shared" si="13"/>
        <v>60.5</v>
      </c>
      <c r="C58" s="28">
        <f t="shared" si="14"/>
        <v>133.5</v>
      </c>
      <c r="D58" s="3" t="s">
        <v>614</v>
      </c>
      <c r="E58" s="29" t="s">
        <v>111</v>
      </c>
      <c r="F58" s="31"/>
      <c r="G58" s="36">
        <f t="shared" si="7"/>
        <v>0.5169270833333333</v>
      </c>
      <c r="H58" s="36">
        <f t="shared" si="8"/>
        <v>0.5208333333333333</v>
      </c>
      <c r="I58" s="36">
        <f t="shared" si="9"/>
        <v>0.5252976190476191</v>
      </c>
      <c r="J58" s="36">
        <f t="shared" si="10"/>
        <v>0.530448717948718</v>
      </c>
      <c r="K58" s="36">
        <f t="shared" si="11"/>
        <v>0.5364583333333333</v>
      </c>
      <c r="L58" s="41">
        <f t="shared" si="12"/>
        <v>22.5</v>
      </c>
      <c r="M58" s="41"/>
      <c r="N58" s="41"/>
      <c r="O58" s="41"/>
    </row>
    <row r="59" spans="1:15" ht="12.75" customHeight="1">
      <c r="A59" s="63">
        <v>2.5</v>
      </c>
      <c r="B59" s="28">
        <f t="shared" si="13"/>
        <v>52.5</v>
      </c>
      <c r="C59" s="28">
        <f t="shared" si="14"/>
        <v>141.5</v>
      </c>
      <c r="D59" s="3" t="s">
        <v>615</v>
      </c>
      <c r="E59" s="29" t="s">
        <v>111</v>
      </c>
      <c r="F59" s="31"/>
      <c r="G59" s="36">
        <f t="shared" si="7"/>
        <v>0.5234375</v>
      </c>
      <c r="H59" s="36">
        <f t="shared" si="8"/>
        <v>0.5277777777777778</v>
      </c>
      <c r="I59" s="36">
        <f t="shared" si="9"/>
        <v>0.5327380952380952</v>
      </c>
      <c r="J59" s="36">
        <f t="shared" si="10"/>
        <v>0.5384615384615384</v>
      </c>
      <c r="K59" s="36">
        <f t="shared" si="11"/>
        <v>0.5451388888888888</v>
      </c>
      <c r="L59" s="41">
        <f t="shared" si="12"/>
        <v>25</v>
      </c>
      <c r="M59" s="41"/>
      <c r="N59" s="41"/>
      <c r="O59" s="41"/>
    </row>
    <row r="60" spans="1:15" ht="12.75" customHeight="1">
      <c r="A60" s="63">
        <v>4</v>
      </c>
      <c r="B60" s="28">
        <f t="shared" si="13"/>
        <v>45.5</v>
      </c>
      <c r="C60" s="28">
        <f t="shared" si="14"/>
        <v>148.5</v>
      </c>
      <c r="D60" s="292" t="s">
        <v>112</v>
      </c>
      <c r="E60" s="31" t="s">
        <v>111</v>
      </c>
      <c r="F60" s="31"/>
      <c r="G60" s="36">
        <f t="shared" si="7"/>
        <v>0.5338541666666666</v>
      </c>
      <c r="H60" s="36">
        <f t="shared" si="8"/>
        <v>0.5388888888888889</v>
      </c>
      <c r="I60" s="36">
        <f t="shared" si="9"/>
        <v>0.5446428571428571</v>
      </c>
      <c r="J60" s="36">
        <f t="shared" si="10"/>
        <v>0.5512820512820513</v>
      </c>
      <c r="K60" s="36">
        <f t="shared" si="11"/>
        <v>0.5590277777777778</v>
      </c>
      <c r="L60" s="41">
        <f t="shared" si="12"/>
        <v>29</v>
      </c>
      <c r="M60" s="41"/>
      <c r="N60" s="41"/>
      <c r="O60" s="41"/>
    </row>
    <row r="61" spans="1:15" ht="12.75" customHeight="1">
      <c r="A61" s="63">
        <v>8</v>
      </c>
      <c r="B61" s="28">
        <f t="shared" si="13"/>
        <v>41.5</v>
      </c>
      <c r="C61" s="28">
        <f t="shared" si="14"/>
        <v>152.5</v>
      </c>
      <c r="D61" s="293" t="s">
        <v>113</v>
      </c>
      <c r="E61" s="40" t="s">
        <v>115</v>
      </c>
      <c r="F61" s="31"/>
      <c r="G61" s="36">
        <f t="shared" si="7"/>
        <v>0.5546875</v>
      </c>
      <c r="H61" s="36">
        <f t="shared" si="8"/>
        <v>0.5611111111111111</v>
      </c>
      <c r="I61" s="36">
        <f t="shared" si="9"/>
        <v>0.5684523809523809</v>
      </c>
      <c r="J61" s="36">
        <f t="shared" si="10"/>
        <v>0.5769230769230769</v>
      </c>
      <c r="K61" s="36">
        <f t="shared" si="11"/>
        <v>0.5868055555555556</v>
      </c>
      <c r="L61" s="41">
        <f t="shared" si="12"/>
        <v>37</v>
      </c>
      <c r="M61" s="41"/>
      <c r="N61" s="41"/>
      <c r="O61" s="41"/>
    </row>
    <row r="62" spans="1:15" ht="12.75" customHeight="1">
      <c r="A62" s="63">
        <v>7</v>
      </c>
      <c r="B62" s="28">
        <f t="shared" si="13"/>
        <v>39.5</v>
      </c>
      <c r="C62" s="28">
        <f t="shared" si="14"/>
        <v>154.5</v>
      </c>
      <c r="D62" s="292" t="s">
        <v>114</v>
      </c>
      <c r="E62" s="40" t="s">
        <v>115</v>
      </c>
      <c r="F62" s="31"/>
      <c r="G62" s="36">
        <f t="shared" si="7"/>
        <v>0.5729166666666666</v>
      </c>
      <c r="H62" s="36">
        <f t="shared" si="8"/>
        <v>0.5805555555555555</v>
      </c>
      <c r="I62" s="36">
        <f t="shared" si="9"/>
        <v>0.5892857142857142</v>
      </c>
      <c r="J62" s="36">
        <f t="shared" si="10"/>
        <v>0.5993589743589743</v>
      </c>
      <c r="K62" s="36">
        <f t="shared" si="11"/>
        <v>0.611111111111111</v>
      </c>
      <c r="L62" s="41">
        <f t="shared" si="12"/>
        <v>44</v>
      </c>
      <c r="M62" s="41"/>
      <c r="N62" s="41"/>
      <c r="O62" s="41"/>
    </row>
    <row r="63" spans="1:15" ht="12.75" customHeight="1">
      <c r="A63" s="63">
        <v>4</v>
      </c>
      <c r="B63" s="28">
        <f t="shared" si="13"/>
        <v>33.5</v>
      </c>
      <c r="C63" s="28">
        <f t="shared" si="14"/>
        <v>160.5</v>
      </c>
      <c r="D63" s="295" t="s">
        <v>617</v>
      </c>
      <c r="E63" s="40" t="s">
        <v>115</v>
      </c>
      <c r="F63" s="31"/>
      <c r="G63" s="36">
        <f t="shared" si="7"/>
        <v>0.5833333333333333</v>
      </c>
      <c r="H63" s="36">
        <f t="shared" si="8"/>
        <v>0.5916666666666666</v>
      </c>
      <c r="I63" s="36">
        <f t="shared" si="9"/>
        <v>0.6011904761904762</v>
      </c>
      <c r="J63" s="36">
        <f t="shared" si="10"/>
        <v>0.6121794871794872</v>
      </c>
      <c r="K63" s="36">
        <f t="shared" si="11"/>
        <v>0.625</v>
      </c>
      <c r="L63" s="41">
        <f t="shared" si="12"/>
        <v>48</v>
      </c>
      <c r="M63" s="41"/>
      <c r="N63" s="41"/>
      <c r="O63" s="41"/>
    </row>
    <row r="64" spans="1:15" ht="12.75" customHeight="1">
      <c r="A64" s="63">
        <v>2</v>
      </c>
      <c r="B64" s="28">
        <f aca="true" t="shared" si="15" ref="B64:B79">B63-A64</f>
        <v>31.5</v>
      </c>
      <c r="C64" s="28">
        <f aca="true" t="shared" si="16" ref="C64:C79">SUM(C63+A64)</f>
        <v>162.5</v>
      </c>
      <c r="D64" s="3" t="s">
        <v>616</v>
      </c>
      <c r="E64" s="29" t="s">
        <v>116</v>
      </c>
      <c r="F64" s="31"/>
      <c r="G64" s="36">
        <f t="shared" si="7"/>
        <v>0.5885416666666666</v>
      </c>
      <c r="H64" s="36">
        <f t="shared" si="8"/>
        <v>0.5972222222222222</v>
      </c>
      <c r="I64" s="36">
        <f t="shared" si="9"/>
        <v>0.6071428571428571</v>
      </c>
      <c r="J64" s="36">
        <f t="shared" si="10"/>
        <v>0.6185897435897436</v>
      </c>
      <c r="K64" s="36">
        <f t="shared" si="11"/>
        <v>0.6319444444444444</v>
      </c>
      <c r="L64" s="41">
        <f t="shared" si="12"/>
        <v>50</v>
      </c>
      <c r="M64" s="41"/>
      <c r="N64" s="41"/>
      <c r="O64" s="41"/>
    </row>
    <row r="65" spans="1:15" ht="12.75" customHeight="1">
      <c r="A65" s="63">
        <v>6</v>
      </c>
      <c r="B65" s="28">
        <f t="shared" si="15"/>
        <v>25.5</v>
      </c>
      <c r="C65" s="28">
        <f t="shared" si="16"/>
        <v>168.5</v>
      </c>
      <c r="D65" s="293" t="s">
        <v>117</v>
      </c>
      <c r="E65" s="160" t="s">
        <v>850</v>
      </c>
      <c r="F65" s="31"/>
      <c r="G65" s="36">
        <f t="shared" si="7"/>
        <v>0.6041666666666666</v>
      </c>
      <c r="H65" s="36">
        <f t="shared" si="8"/>
        <v>0.6138888888888888</v>
      </c>
      <c r="I65" s="36">
        <f t="shared" si="9"/>
        <v>0.625</v>
      </c>
      <c r="J65" s="36">
        <f t="shared" si="10"/>
        <v>0.6378205128205128</v>
      </c>
      <c r="K65" s="36">
        <f t="shared" si="11"/>
        <v>0.6527777777777777</v>
      </c>
      <c r="L65" s="41">
        <f t="shared" si="12"/>
        <v>56</v>
      </c>
      <c r="M65" s="41"/>
      <c r="N65" s="41"/>
      <c r="O65" s="41"/>
    </row>
    <row r="66" spans="1:15" ht="12.75" customHeight="1">
      <c r="A66" s="63">
        <v>8</v>
      </c>
      <c r="B66" s="28">
        <f t="shared" si="15"/>
        <v>17.5</v>
      </c>
      <c r="C66" s="28">
        <f t="shared" si="16"/>
        <v>176.5</v>
      </c>
      <c r="D66" s="292" t="s">
        <v>118</v>
      </c>
      <c r="E66" s="40" t="s">
        <v>119</v>
      </c>
      <c r="F66" s="31"/>
      <c r="G66" s="36">
        <f t="shared" si="7"/>
        <v>0.625</v>
      </c>
      <c r="H66" s="36">
        <f t="shared" si="8"/>
        <v>0.6361111111111111</v>
      </c>
      <c r="I66" s="36">
        <f t="shared" si="9"/>
        <v>0.6488095238095237</v>
      </c>
      <c r="J66" s="36">
        <f t="shared" si="10"/>
        <v>0.6634615384615384</v>
      </c>
      <c r="K66" s="36">
        <f t="shared" si="11"/>
        <v>0.6805555555555556</v>
      </c>
      <c r="L66" s="41">
        <f t="shared" si="12"/>
        <v>64</v>
      </c>
      <c r="M66" s="41"/>
      <c r="N66" s="41"/>
      <c r="O66" s="41"/>
    </row>
    <row r="67" spans="1:15" ht="12.75" customHeight="1">
      <c r="A67" s="63">
        <v>6</v>
      </c>
      <c r="B67" s="28">
        <f t="shared" si="15"/>
        <v>11.5</v>
      </c>
      <c r="C67" s="28">
        <f t="shared" si="16"/>
        <v>182.5</v>
      </c>
      <c r="D67" s="292" t="s">
        <v>120</v>
      </c>
      <c r="E67" s="40" t="s">
        <v>121</v>
      </c>
      <c r="F67" s="31"/>
      <c r="G67" s="36">
        <f t="shared" si="7"/>
        <v>0.640625</v>
      </c>
      <c r="H67" s="36">
        <f t="shared" si="8"/>
        <v>0.6527777777777777</v>
      </c>
      <c r="I67" s="36">
        <f t="shared" si="9"/>
        <v>0.6666666666666666</v>
      </c>
      <c r="J67" s="36">
        <f t="shared" si="10"/>
        <v>0.6826923076923077</v>
      </c>
      <c r="K67" s="36">
        <f t="shared" si="11"/>
        <v>0.7013888888888888</v>
      </c>
      <c r="L67" s="41">
        <f t="shared" si="12"/>
        <v>70</v>
      </c>
      <c r="M67" s="41"/>
      <c r="N67" s="41"/>
      <c r="O67" s="41"/>
    </row>
    <row r="68" spans="1:15" ht="12.75" customHeight="1">
      <c r="A68" s="63">
        <v>4</v>
      </c>
      <c r="B68" s="28">
        <f t="shared" si="15"/>
        <v>7.5</v>
      </c>
      <c r="C68" s="28">
        <f t="shared" si="16"/>
        <v>186.5</v>
      </c>
      <c r="D68" s="291" t="s">
        <v>618</v>
      </c>
      <c r="E68" s="31" t="s">
        <v>121</v>
      </c>
      <c r="F68" s="31"/>
      <c r="G68" s="36">
        <f t="shared" si="7"/>
        <v>0.6510416666666666</v>
      </c>
      <c r="H68" s="36">
        <f t="shared" si="8"/>
        <v>0.6638888888888889</v>
      </c>
      <c r="I68" s="36">
        <f t="shared" si="9"/>
        <v>0.6785714285714286</v>
      </c>
      <c r="J68" s="36">
        <f t="shared" si="10"/>
        <v>0.6955128205128205</v>
      </c>
      <c r="K68" s="36">
        <f t="shared" si="11"/>
        <v>0.7152777777777777</v>
      </c>
      <c r="L68" s="41">
        <f t="shared" si="12"/>
        <v>74</v>
      </c>
      <c r="M68" s="41"/>
      <c r="N68" s="41"/>
      <c r="O68" s="41"/>
    </row>
    <row r="69" spans="1:15" ht="12.75" customHeight="1" hidden="1">
      <c r="A69" s="63"/>
      <c r="B69" s="28">
        <f t="shared" si="15"/>
        <v>7.5</v>
      </c>
      <c r="C69" s="28">
        <f t="shared" si="16"/>
        <v>186.5</v>
      </c>
      <c r="D69" s="291"/>
      <c r="E69" s="31"/>
      <c r="F69" s="31"/>
      <c r="G69" s="36">
        <f t="shared" si="7"/>
        <v>0.6510416666666666</v>
      </c>
      <c r="H69" s="36">
        <f t="shared" si="8"/>
        <v>0.6638888888888889</v>
      </c>
      <c r="I69" s="36">
        <f t="shared" si="9"/>
        <v>0.6785714285714286</v>
      </c>
      <c r="J69" s="36">
        <f t="shared" si="10"/>
        <v>0.6955128205128205</v>
      </c>
      <c r="K69" s="36">
        <f t="shared" si="11"/>
        <v>0.7152777777777777</v>
      </c>
      <c r="L69" s="41">
        <f t="shared" si="12"/>
        <v>74</v>
      </c>
      <c r="M69" s="41"/>
      <c r="N69" s="41"/>
      <c r="O69" s="41"/>
    </row>
    <row r="70" spans="1:15" ht="12.75" customHeight="1" hidden="1">
      <c r="A70" s="63"/>
      <c r="B70" s="28">
        <f t="shared" si="15"/>
        <v>7.5</v>
      </c>
      <c r="C70" s="28">
        <f t="shared" si="16"/>
        <v>186.5</v>
      </c>
      <c r="D70" s="291"/>
      <c r="E70" s="31"/>
      <c r="F70" s="31"/>
      <c r="G70" s="36">
        <f t="shared" si="7"/>
        <v>0.6510416666666666</v>
      </c>
      <c r="H70" s="36">
        <f t="shared" si="8"/>
        <v>0.6638888888888889</v>
      </c>
      <c r="I70" s="36">
        <f t="shared" si="9"/>
        <v>0.6785714285714286</v>
      </c>
      <c r="J70" s="36">
        <f t="shared" si="10"/>
        <v>0.6955128205128205</v>
      </c>
      <c r="K70" s="36">
        <f t="shared" si="11"/>
        <v>0.7152777777777777</v>
      </c>
      <c r="L70" s="41">
        <f t="shared" si="12"/>
        <v>74</v>
      </c>
      <c r="M70" s="41"/>
      <c r="N70" s="41"/>
      <c r="O70" s="41"/>
    </row>
    <row r="71" spans="1:15" ht="12.75" customHeight="1" hidden="1">
      <c r="A71" s="63"/>
      <c r="B71" s="28">
        <f t="shared" si="15"/>
        <v>7.5</v>
      </c>
      <c r="C71" s="28">
        <f t="shared" si="16"/>
        <v>186.5</v>
      </c>
      <c r="D71" s="291"/>
      <c r="E71" s="31"/>
      <c r="F71" s="31"/>
      <c r="G71" s="36">
        <f t="shared" si="7"/>
        <v>0.6510416666666666</v>
      </c>
      <c r="H71" s="36">
        <f t="shared" si="8"/>
        <v>0.6638888888888889</v>
      </c>
      <c r="I71" s="36">
        <f t="shared" si="9"/>
        <v>0.6785714285714286</v>
      </c>
      <c r="J71" s="36">
        <f t="shared" si="10"/>
        <v>0.6955128205128205</v>
      </c>
      <c r="K71" s="36">
        <f t="shared" si="11"/>
        <v>0.7152777777777777</v>
      </c>
      <c r="L71" s="41">
        <f t="shared" si="12"/>
        <v>74</v>
      </c>
      <c r="M71" s="41"/>
      <c r="N71" s="41"/>
      <c r="O71" s="41"/>
    </row>
    <row r="72" spans="1:15" ht="12.75" customHeight="1" hidden="1">
      <c r="A72" s="63"/>
      <c r="B72" s="28">
        <f t="shared" si="15"/>
        <v>7.5</v>
      </c>
      <c r="C72" s="28">
        <f t="shared" si="16"/>
        <v>186.5</v>
      </c>
      <c r="D72" s="291"/>
      <c r="E72" s="31"/>
      <c r="F72" s="31"/>
      <c r="G72" s="36">
        <f t="shared" si="7"/>
        <v>0.6510416666666666</v>
      </c>
      <c r="H72" s="36">
        <f t="shared" si="8"/>
        <v>0.6638888888888889</v>
      </c>
      <c r="I72" s="36">
        <f t="shared" si="9"/>
        <v>0.6785714285714286</v>
      </c>
      <c r="J72" s="36">
        <f t="shared" si="10"/>
        <v>0.6955128205128205</v>
      </c>
      <c r="K72" s="36">
        <f t="shared" si="11"/>
        <v>0.7152777777777777</v>
      </c>
      <c r="L72" s="41">
        <f t="shared" si="12"/>
        <v>74</v>
      </c>
      <c r="M72" s="41"/>
      <c r="N72" s="41"/>
      <c r="O72" s="41"/>
    </row>
    <row r="73" spans="1:15" ht="12.75" customHeight="1" hidden="1">
      <c r="A73" s="63"/>
      <c r="B73" s="28">
        <f t="shared" si="15"/>
        <v>7.5</v>
      </c>
      <c r="C73" s="28">
        <f t="shared" si="16"/>
        <v>186.5</v>
      </c>
      <c r="D73" s="291"/>
      <c r="E73" s="31"/>
      <c r="F73" s="31"/>
      <c r="G73" s="36">
        <f t="shared" si="7"/>
        <v>0.6510416666666666</v>
      </c>
      <c r="H73" s="36">
        <f t="shared" si="8"/>
        <v>0.6638888888888889</v>
      </c>
      <c r="I73" s="36">
        <f t="shared" si="9"/>
        <v>0.6785714285714286</v>
      </c>
      <c r="J73" s="36">
        <f t="shared" si="10"/>
        <v>0.6955128205128205</v>
      </c>
      <c r="K73" s="36">
        <f t="shared" si="11"/>
        <v>0.7152777777777777</v>
      </c>
      <c r="L73" s="41">
        <f t="shared" si="12"/>
        <v>74</v>
      </c>
      <c r="M73" s="41"/>
      <c r="N73" s="41"/>
      <c r="O73" s="41"/>
    </row>
    <row r="74" spans="1:15" ht="12.75" customHeight="1" hidden="1">
      <c r="A74" s="63"/>
      <c r="B74" s="28">
        <f t="shared" si="15"/>
        <v>7.5</v>
      </c>
      <c r="C74" s="28">
        <f t="shared" si="16"/>
        <v>186.5</v>
      </c>
      <c r="D74" s="291"/>
      <c r="E74" s="31"/>
      <c r="F74" s="31"/>
      <c r="G74" s="36">
        <f t="shared" si="7"/>
        <v>0.6510416666666666</v>
      </c>
      <c r="H74" s="36">
        <f t="shared" si="8"/>
        <v>0.6638888888888889</v>
      </c>
      <c r="I74" s="36">
        <f t="shared" si="9"/>
        <v>0.6785714285714286</v>
      </c>
      <c r="J74" s="36">
        <f t="shared" si="10"/>
        <v>0.6955128205128205</v>
      </c>
      <c r="K74" s="36">
        <f t="shared" si="11"/>
        <v>0.7152777777777777</v>
      </c>
      <c r="L74" s="41">
        <f t="shared" si="12"/>
        <v>74</v>
      </c>
      <c r="M74" s="41"/>
      <c r="N74" s="41"/>
      <c r="O74" s="41"/>
    </row>
    <row r="75" spans="1:12" ht="12.75" customHeight="1" hidden="1">
      <c r="A75" s="63"/>
      <c r="B75" s="28">
        <f t="shared" si="15"/>
        <v>7.5</v>
      </c>
      <c r="C75" s="28">
        <f t="shared" si="16"/>
        <v>186.5</v>
      </c>
      <c r="D75" s="291"/>
      <c r="E75" s="31"/>
      <c r="F75" s="31"/>
      <c r="G75" s="36">
        <f t="shared" si="7"/>
        <v>0.6510416666666666</v>
      </c>
      <c r="H75" s="36">
        <f t="shared" si="8"/>
        <v>0.6638888888888889</v>
      </c>
      <c r="I75" s="36">
        <f t="shared" si="9"/>
        <v>0.6785714285714286</v>
      </c>
      <c r="J75" s="36">
        <f t="shared" si="10"/>
        <v>0.6955128205128205</v>
      </c>
      <c r="K75" s="36">
        <f t="shared" si="11"/>
        <v>0.7152777777777777</v>
      </c>
      <c r="L75" s="41">
        <f t="shared" si="12"/>
        <v>74</v>
      </c>
    </row>
    <row r="76" spans="1:12" ht="12.75" customHeight="1" hidden="1">
      <c r="A76" s="63"/>
      <c r="B76" s="28">
        <f t="shared" si="15"/>
        <v>7.5</v>
      </c>
      <c r="C76" s="28">
        <f t="shared" si="16"/>
        <v>186.5</v>
      </c>
      <c r="D76" s="291"/>
      <c r="E76" s="31"/>
      <c r="F76" s="31"/>
      <c r="G76" s="36">
        <f t="shared" si="7"/>
        <v>0.6510416666666666</v>
      </c>
      <c r="H76" s="36">
        <f t="shared" si="8"/>
        <v>0.6638888888888889</v>
      </c>
      <c r="I76" s="36">
        <f t="shared" si="9"/>
        <v>0.6785714285714286</v>
      </c>
      <c r="J76" s="36">
        <f t="shared" si="10"/>
        <v>0.6955128205128205</v>
      </c>
      <c r="K76" s="36">
        <f t="shared" si="11"/>
        <v>0.7152777777777777</v>
      </c>
      <c r="L76" s="41">
        <f t="shared" si="12"/>
        <v>74</v>
      </c>
    </row>
    <row r="77" spans="1:12" ht="12.75" customHeight="1" hidden="1">
      <c r="A77" s="63"/>
      <c r="B77" s="28">
        <f t="shared" si="15"/>
        <v>7.5</v>
      </c>
      <c r="C77" s="28">
        <f t="shared" si="16"/>
        <v>186.5</v>
      </c>
      <c r="D77" s="291"/>
      <c r="E77" s="31"/>
      <c r="F77" s="31"/>
      <c r="G77" s="36">
        <f t="shared" si="7"/>
        <v>0.6510416666666666</v>
      </c>
      <c r="H77" s="36">
        <f t="shared" si="8"/>
        <v>0.6638888888888889</v>
      </c>
      <c r="I77" s="36">
        <f t="shared" si="9"/>
        <v>0.6785714285714286</v>
      </c>
      <c r="J77" s="36">
        <f t="shared" si="10"/>
        <v>0.6955128205128205</v>
      </c>
      <c r="K77" s="36">
        <f t="shared" si="11"/>
        <v>0.7152777777777777</v>
      </c>
      <c r="L77" s="41">
        <f t="shared" si="12"/>
        <v>74</v>
      </c>
    </row>
    <row r="78" spans="1:14" ht="12.75" customHeight="1" hidden="1">
      <c r="A78" s="63"/>
      <c r="B78" s="28">
        <f t="shared" si="15"/>
        <v>7.5</v>
      </c>
      <c r="C78" s="28">
        <f t="shared" si="16"/>
        <v>186.5</v>
      </c>
      <c r="D78" s="291"/>
      <c r="E78" s="31"/>
      <c r="F78" s="31"/>
      <c r="G78" s="36">
        <f t="shared" si="7"/>
        <v>0.6510416666666666</v>
      </c>
      <c r="H78" s="36">
        <f t="shared" si="8"/>
        <v>0.6638888888888889</v>
      </c>
      <c r="I78" s="36">
        <f t="shared" si="9"/>
        <v>0.6785714285714286</v>
      </c>
      <c r="J78" s="36">
        <f t="shared" si="10"/>
        <v>0.6955128205128205</v>
      </c>
      <c r="K78" s="36">
        <f t="shared" si="11"/>
        <v>0.7152777777777777</v>
      </c>
      <c r="L78" s="41">
        <f t="shared" si="12"/>
        <v>74</v>
      </c>
      <c r="M78" s="44"/>
      <c r="N78" s="44"/>
    </row>
    <row r="79" spans="1:13" ht="12.75" customHeight="1" hidden="1">
      <c r="A79" s="63"/>
      <c r="B79" s="28">
        <f t="shared" si="15"/>
        <v>7.5</v>
      </c>
      <c r="C79" s="28">
        <f t="shared" si="16"/>
        <v>186.5</v>
      </c>
      <c r="D79" s="291"/>
      <c r="E79" s="31"/>
      <c r="F79" s="31"/>
      <c r="G79" s="36">
        <f t="shared" si="7"/>
        <v>0.6510416666666666</v>
      </c>
      <c r="H79" s="36">
        <f t="shared" si="8"/>
        <v>0.6638888888888889</v>
      </c>
      <c r="I79" s="36">
        <f t="shared" si="9"/>
        <v>0.6785714285714286</v>
      </c>
      <c r="J79" s="36">
        <f t="shared" si="10"/>
        <v>0.6955128205128205</v>
      </c>
      <c r="K79" s="36">
        <f t="shared" si="11"/>
        <v>0.7152777777777777</v>
      </c>
      <c r="L79" s="41">
        <f t="shared" si="12"/>
        <v>74</v>
      </c>
      <c r="M79" s="48"/>
    </row>
    <row r="80" spans="1:13" ht="12.75" customHeight="1">
      <c r="A80" s="63">
        <v>7.5</v>
      </c>
      <c r="B80" s="28">
        <f>B79-A80</f>
        <v>0</v>
      </c>
      <c r="C80" s="28">
        <f>SUM(C79+A80)</f>
        <v>194</v>
      </c>
      <c r="D80" s="330" t="s">
        <v>122</v>
      </c>
      <c r="E80" s="31"/>
      <c r="F80" s="31"/>
      <c r="G80" s="36">
        <f t="shared" si="7"/>
        <v>0.6705729166666666</v>
      </c>
      <c r="H80" s="36">
        <f t="shared" si="8"/>
        <v>0.6847222222222222</v>
      </c>
      <c r="I80" s="36">
        <f t="shared" si="9"/>
        <v>0.7008928571428571</v>
      </c>
      <c r="J80" s="36">
        <f t="shared" si="10"/>
        <v>0.719551282051282</v>
      </c>
      <c r="K80" s="36">
        <f t="shared" si="11"/>
        <v>0.7413194444444444</v>
      </c>
      <c r="L80" s="41">
        <f t="shared" si="12"/>
        <v>81.5</v>
      </c>
      <c r="M80" s="48"/>
    </row>
    <row r="81" spans="2:13" ht="12.75" customHeight="1">
      <c r="B81" s="10"/>
      <c r="C81" s="10"/>
      <c r="D81" s="45"/>
      <c r="E81" s="10"/>
      <c r="F81" s="10"/>
      <c r="G81" s="10"/>
      <c r="H81" s="10"/>
      <c r="I81" s="46"/>
      <c r="J81" s="46"/>
      <c r="K81" s="46"/>
      <c r="L81" s="47"/>
      <c r="M81" s="16"/>
    </row>
  </sheetData>
  <sheetProtection/>
  <mergeCells count="8">
    <mergeCell ref="B6:C6"/>
    <mergeCell ref="G6:K6"/>
    <mergeCell ref="A1:K1"/>
    <mergeCell ref="L1:M1"/>
    <mergeCell ref="A2:K2"/>
    <mergeCell ref="A3:K3"/>
    <mergeCell ref="A4:K4"/>
    <mergeCell ref="C5:G5"/>
  </mergeCell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6" r:id="rId2"/>
  <headerFooter alignWithMargins="0">
    <oddFooter>&amp;L&amp;F   &amp;D  &amp;T&amp;R&amp;8Les communes en lettres majuscules sont des
chefs-lieux de cantons, sous-préfectures  ou préfectures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20">
      <selection activeCell="D64" sqref="D64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52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2.75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7" t="s">
        <v>1</v>
      </c>
      <c r="M1" s="387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83" t="s">
        <v>54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11"/>
      <c r="M2" s="6"/>
      <c r="N2" s="11"/>
      <c r="O2" s="11"/>
      <c r="P2" s="5"/>
      <c r="Q2" s="5"/>
      <c r="R2" s="5"/>
      <c r="S2" s="12"/>
    </row>
    <row r="3" spans="1:19" ht="12.75" customHeight="1">
      <c r="A3" s="383" t="s">
        <v>64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81" t="s">
        <v>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45"/>
    </row>
    <row r="5" spans="1:14" ht="12.75" customHeight="1" thickBot="1">
      <c r="A5" s="17"/>
      <c r="B5" s="10"/>
      <c r="C5" s="390" t="s">
        <v>76</v>
      </c>
      <c r="D5" s="390"/>
      <c r="E5" s="390"/>
      <c r="F5" s="390"/>
      <c r="G5" s="390"/>
      <c r="H5" s="17">
        <v>195</v>
      </c>
      <c r="I5" s="10" t="s">
        <v>5</v>
      </c>
      <c r="J5" s="10"/>
      <c r="K5" s="53"/>
      <c r="L5" s="18">
        <v>0.10416666666666667</v>
      </c>
      <c r="M5" s="18">
        <v>0.10416666666666667</v>
      </c>
      <c r="N5" s="3" t="s">
        <v>6</v>
      </c>
    </row>
    <row r="6" spans="1:19" s="66" customFormat="1" ht="12.75" customHeight="1" thickBot="1">
      <c r="A6" s="19"/>
      <c r="B6" s="20" t="s">
        <v>5</v>
      </c>
      <c r="C6" s="54"/>
      <c r="D6" s="21" t="s">
        <v>7</v>
      </c>
      <c r="E6" s="22" t="s">
        <v>8</v>
      </c>
      <c r="F6" s="22" t="s">
        <v>9</v>
      </c>
      <c r="G6" s="380" t="s">
        <v>10</v>
      </c>
      <c r="H6" s="380"/>
      <c r="I6" s="380"/>
      <c r="J6" s="380"/>
      <c r="K6" s="380"/>
      <c r="L6" s="148">
        <v>0.4895833333333333</v>
      </c>
      <c r="M6" s="148">
        <v>0.4895833333333333</v>
      </c>
      <c r="N6" s="16" t="s">
        <v>11</v>
      </c>
      <c r="O6" s="3"/>
      <c r="P6" s="3"/>
      <c r="Q6" s="3"/>
      <c r="R6" s="3"/>
      <c r="S6" s="3"/>
    </row>
    <row r="7" spans="1:19" s="66" customFormat="1" ht="12.75" customHeight="1" thickBot="1">
      <c r="A7" s="24" t="s">
        <v>12</v>
      </c>
      <c r="B7" s="25" t="s">
        <v>13</v>
      </c>
      <c r="C7" s="25" t="s">
        <v>14</v>
      </c>
      <c r="D7" s="26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48"/>
      <c r="M7" s="148"/>
      <c r="N7" s="16"/>
      <c r="O7" s="3"/>
      <c r="P7" s="3"/>
      <c r="Q7" s="3"/>
      <c r="R7" s="3"/>
      <c r="S7" s="3"/>
    </row>
    <row r="8" spans="1:19" s="66" customFormat="1" ht="12.75" customHeight="1">
      <c r="A8" s="94"/>
      <c r="B8" s="21"/>
      <c r="C8" s="21"/>
      <c r="D8" s="5" t="s">
        <v>794</v>
      </c>
      <c r="E8" s="320"/>
      <c r="F8" s="21"/>
      <c r="G8" s="21"/>
      <c r="H8" s="21"/>
      <c r="I8" s="21"/>
      <c r="J8" s="21"/>
      <c r="K8" s="21"/>
      <c r="L8" s="148"/>
      <c r="M8" s="148"/>
      <c r="N8" s="16"/>
      <c r="O8" s="3"/>
      <c r="P8" s="3"/>
      <c r="Q8" s="3"/>
      <c r="R8" s="3"/>
      <c r="S8" s="3"/>
    </row>
    <row r="9" spans="1:19" s="66" customFormat="1" ht="12.75" customHeight="1">
      <c r="A9" s="28">
        <v>0</v>
      </c>
      <c r="B9" s="28">
        <f>$H$5</f>
        <v>195</v>
      </c>
      <c r="C9" s="28">
        <v>0</v>
      </c>
      <c r="D9" s="314" t="s">
        <v>384</v>
      </c>
      <c r="E9" s="299"/>
      <c r="F9" s="217"/>
      <c r="G9" s="34">
        <f>$L$5</f>
        <v>0.10416666666666667</v>
      </c>
      <c r="H9" s="34">
        <f>$L$5</f>
        <v>0.10416666666666667</v>
      </c>
      <c r="I9" s="34">
        <f>$L$5</f>
        <v>0.10416666666666667</v>
      </c>
      <c r="J9" s="34">
        <f>$M$5</f>
        <v>0.10416666666666667</v>
      </c>
      <c r="K9" s="34">
        <f>$M$5</f>
        <v>0.10416666666666667</v>
      </c>
      <c r="L9" s="136"/>
      <c r="M9" s="162"/>
      <c r="N9" s="3"/>
      <c r="O9" s="3"/>
      <c r="P9" s="3"/>
      <c r="Q9" s="3"/>
      <c r="R9" s="3"/>
      <c r="S9" s="3"/>
    </row>
    <row r="10" spans="1:15" s="66" customFormat="1" ht="12.75" customHeight="1">
      <c r="A10" s="28">
        <v>3</v>
      </c>
      <c r="B10" s="28">
        <f>B9-A10</f>
        <v>192</v>
      </c>
      <c r="C10" s="28">
        <f>C9+A10</f>
        <v>3</v>
      </c>
      <c r="D10" s="309" t="s">
        <v>385</v>
      </c>
      <c r="E10" s="299" t="s">
        <v>386</v>
      </c>
      <c r="F10" s="29"/>
      <c r="G10" s="36">
        <f>SUM($G$9+$O$3*C10)</f>
        <v>0.11197916666666667</v>
      </c>
      <c r="H10" s="36">
        <f>SUM($H$9+$P$3*C10)</f>
        <v>0.1125</v>
      </c>
      <c r="I10" s="36">
        <f>SUM($I$9+$Q$3*C10)</f>
        <v>0.1130952380952381</v>
      </c>
      <c r="J10" s="36">
        <f>SUM($J$9+$R$3*C10)</f>
        <v>0.1137820512820513</v>
      </c>
      <c r="K10" s="36">
        <f>SUM($K$9+$S$3*C10)</f>
        <v>0.11458333333333334</v>
      </c>
      <c r="L10" s="35"/>
      <c r="M10" s="4"/>
      <c r="N10" s="4"/>
      <c r="O10" s="4"/>
    </row>
    <row r="11" spans="1:15" s="66" customFormat="1" ht="12.75" customHeight="1">
      <c r="A11" s="28">
        <v>10</v>
      </c>
      <c r="B11" s="28">
        <f aca="true" t="shared" si="0" ref="B11:B49">B10-A11</f>
        <v>182</v>
      </c>
      <c r="C11" s="28">
        <f aca="true" t="shared" si="1" ref="C11:C49">C10+A11</f>
        <v>13</v>
      </c>
      <c r="D11" s="309" t="s">
        <v>813</v>
      </c>
      <c r="E11" s="299" t="s">
        <v>386</v>
      </c>
      <c r="F11" s="29"/>
      <c r="G11" s="36">
        <f aca="true" t="shared" si="2" ref="G11:G49">SUM($G$9+$O$3*C11)</f>
        <v>0.13802083333333334</v>
      </c>
      <c r="H11" s="36">
        <f aca="true" t="shared" si="3" ref="H11:H49">SUM($H$9+$P$3*C11)</f>
        <v>0.14027777777777778</v>
      </c>
      <c r="I11" s="36">
        <f aca="true" t="shared" si="4" ref="I11:I49">SUM($I$9+$Q$3*C11)</f>
        <v>0.14285714285714285</v>
      </c>
      <c r="J11" s="36">
        <f aca="true" t="shared" si="5" ref="J11:J49">SUM($J$9+$R$3*C11)</f>
        <v>0.14583333333333334</v>
      </c>
      <c r="K11" s="36">
        <f aca="true" t="shared" si="6" ref="K11:K49">SUM($K$9+$S$3*C11)</f>
        <v>0.14930555555555555</v>
      </c>
      <c r="L11" s="35"/>
      <c r="M11" s="4"/>
      <c r="N11" s="4"/>
      <c r="O11" s="4"/>
    </row>
    <row r="12" spans="1:15" s="66" customFormat="1" ht="12.75" customHeight="1">
      <c r="A12" s="28">
        <v>5</v>
      </c>
      <c r="B12" s="28">
        <f t="shared" si="0"/>
        <v>177</v>
      </c>
      <c r="C12" s="28">
        <f t="shared" si="1"/>
        <v>18</v>
      </c>
      <c r="D12" s="341" t="s">
        <v>795</v>
      </c>
      <c r="E12" s="299" t="s">
        <v>386</v>
      </c>
      <c r="F12" s="29"/>
      <c r="G12" s="36">
        <f t="shared" si="2"/>
        <v>0.15104166666666669</v>
      </c>
      <c r="H12" s="36">
        <f t="shared" si="3"/>
        <v>0.15416666666666667</v>
      </c>
      <c r="I12" s="36">
        <f t="shared" si="4"/>
        <v>0.15773809523809523</v>
      </c>
      <c r="J12" s="36">
        <f t="shared" si="5"/>
        <v>0.16185897435897437</v>
      </c>
      <c r="K12" s="36">
        <f t="shared" si="6"/>
        <v>0.16666666666666669</v>
      </c>
      <c r="L12" s="35"/>
      <c r="M12" s="4"/>
      <c r="N12" s="4"/>
      <c r="O12" s="4"/>
    </row>
    <row r="13" spans="1:15" s="66" customFormat="1" ht="12.75" customHeight="1">
      <c r="A13" s="28">
        <v>9</v>
      </c>
      <c r="B13" s="28">
        <f>B12-A13</f>
        <v>168</v>
      </c>
      <c r="C13" s="28">
        <f>C12+A13</f>
        <v>27</v>
      </c>
      <c r="D13" s="309" t="s">
        <v>387</v>
      </c>
      <c r="E13" s="299" t="s">
        <v>386</v>
      </c>
      <c r="F13" s="29"/>
      <c r="G13" s="36">
        <f t="shared" si="2"/>
        <v>0.17447916666666669</v>
      </c>
      <c r="H13" s="36">
        <f t="shared" si="3"/>
        <v>0.17916666666666667</v>
      </c>
      <c r="I13" s="36">
        <f t="shared" si="4"/>
        <v>0.18452380952380953</v>
      </c>
      <c r="J13" s="36">
        <f t="shared" si="5"/>
        <v>0.1907051282051282</v>
      </c>
      <c r="K13" s="36">
        <f t="shared" si="6"/>
        <v>0.19791666666666669</v>
      </c>
      <c r="L13" s="35"/>
      <c r="M13" s="4"/>
      <c r="N13" s="4"/>
      <c r="O13" s="4"/>
    </row>
    <row r="14" spans="1:15" s="66" customFormat="1" ht="12.75" customHeight="1">
      <c r="A14" s="28">
        <v>11.5</v>
      </c>
      <c r="B14" s="28">
        <f t="shared" si="0"/>
        <v>156.5</v>
      </c>
      <c r="C14" s="28">
        <f t="shared" si="1"/>
        <v>38.5</v>
      </c>
      <c r="D14" s="309" t="s">
        <v>796</v>
      </c>
      <c r="E14" s="299" t="s">
        <v>388</v>
      </c>
      <c r="F14" s="29"/>
      <c r="G14" s="36">
        <f t="shared" si="2"/>
        <v>0.20442708333333331</v>
      </c>
      <c r="H14" s="36">
        <f t="shared" si="3"/>
        <v>0.21111111111111108</v>
      </c>
      <c r="I14" s="36">
        <f t="shared" si="4"/>
        <v>0.21875</v>
      </c>
      <c r="J14" s="36">
        <f t="shared" si="5"/>
        <v>0.22756410256410256</v>
      </c>
      <c r="K14" s="36">
        <f t="shared" si="6"/>
        <v>0.2378472222222222</v>
      </c>
      <c r="L14" s="35"/>
      <c r="M14" s="4"/>
      <c r="N14" s="4"/>
      <c r="O14" s="4"/>
    </row>
    <row r="15" spans="1:15" s="66" customFormat="1" ht="12.75" customHeight="1">
      <c r="A15" s="28">
        <v>10</v>
      </c>
      <c r="B15" s="28">
        <f t="shared" si="0"/>
        <v>146.5</v>
      </c>
      <c r="C15" s="28">
        <f t="shared" si="1"/>
        <v>48.5</v>
      </c>
      <c r="D15" s="309" t="s">
        <v>389</v>
      </c>
      <c r="E15" s="299" t="s">
        <v>388</v>
      </c>
      <c r="F15" s="29"/>
      <c r="G15" s="36">
        <f t="shared" si="2"/>
        <v>0.23046875</v>
      </c>
      <c r="H15" s="36">
        <f t="shared" si="3"/>
        <v>0.23888888888888887</v>
      </c>
      <c r="I15" s="36">
        <f t="shared" si="4"/>
        <v>0.24851190476190477</v>
      </c>
      <c r="J15" s="36">
        <f t="shared" si="5"/>
        <v>0.25961538461538464</v>
      </c>
      <c r="K15" s="36">
        <f t="shared" si="6"/>
        <v>0.2725694444444444</v>
      </c>
      <c r="L15" s="35"/>
      <c r="M15" s="4"/>
      <c r="N15" s="4"/>
      <c r="O15" s="4"/>
    </row>
    <row r="16" spans="1:15" s="66" customFormat="1" ht="12.75" customHeight="1">
      <c r="A16" s="28">
        <v>8</v>
      </c>
      <c r="B16" s="28">
        <f t="shared" si="0"/>
        <v>138.5</v>
      </c>
      <c r="C16" s="28">
        <f t="shared" si="1"/>
        <v>56.5</v>
      </c>
      <c r="D16" s="309" t="s">
        <v>390</v>
      </c>
      <c r="E16" s="299" t="s">
        <v>388</v>
      </c>
      <c r="F16" s="29"/>
      <c r="G16" s="36">
        <f t="shared" si="2"/>
        <v>0.2513020833333333</v>
      </c>
      <c r="H16" s="36">
        <f t="shared" si="3"/>
        <v>0.26111111111111107</v>
      </c>
      <c r="I16" s="36">
        <f t="shared" si="4"/>
        <v>0.27232142857142855</v>
      </c>
      <c r="J16" s="36">
        <f t="shared" si="5"/>
        <v>0.28525641025641024</v>
      </c>
      <c r="K16" s="36">
        <f t="shared" si="6"/>
        <v>0.3003472222222222</v>
      </c>
      <c r="L16" s="35"/>
      <c r="M16" s="4"/>
      <c r="N16" s="4"/>
      <c r="O16" s="4"/>
    </row>
    <row r="17" spans="1:15" s="66" customFormat="1" ht="12.75" customHeight="1">
      <c r="A17" s="347">
        <v>4.5</v>
      </c>
      <c r="B17" s="347">
        <f t="shared" si="0"/>
        <v>134</v>
      </c>
      <c r="C17" s="347">
        <f t="shared" si="1"/>
        <v>61</v>
      </c>
      <c r="D17" s="372" t="s">
        <v>391</v>
      </c>
      <c r="E17" s="357" t="s">
        <v>335</v>
      </c>
      <c r="F17" s="373"/>
      <c r="G17" s="351">
        <f t="shared" si="2"/>
        <v>0.2630208333333333</v>
      </c>
      <c r="H17" s="351">
        <f t="shared" si="3"/>
        <v>0.2736111111111111</v>
      </c>
      <c r="I17" s="351">
        <f t="shared" si="4"/>
        <v>0.2857142857142857</v>
      </c>
      <c r="J17" s="351">
        <f t="shared" si="5"/>
        <v>0.29967948717948717</v>
      </c>
      <c r="K17" s="351">
        <f t="shared" si="6"/>
        <v>0.3159722222222222</v>
      </c>
      <c r="L17" s="35"/>
      <c r="M17" s="4"/>
      <c r="N17" s="4"/>
      <c r="O17" s="4"/>
    </row>
    <row r="18" spans="1:15" s="66" customFormat="1" ht="12.75" customHeight="1">
      <c r="A18" s="28">
        <v>2</v>
      </c>
      <c r="B18" s="28">
        <f t="shared" si="0"/>
        <v>132</v>
      </c>
      <c r="C18" s="28">
        <f t="shared" si="1"/>
        <v>63</v>
      </c>
      <c r="D18" s="309" t="s">
        <v>393</v>
      </c>
      <c r="E18" s="299" t="s">
        <v>392</v>
      </c>
      <c r="F18" s="29"/>
      <c r="G18" s="36">
        <f t="shared" si="2"/>
        <v>0.2682291666666667</v>
      </c>
      <c r="H18" s="36">
        <f t="shared" si="3"/>
        <v>0.2791666666666667</v>
      </c>
      <c r="I18" s="36">
        <f t="shared" si="4"/>
        <v>0.2916666666666667</v>
      </c>
      <c r="J18" s="36">
        <f t="shared" si="5"/>
        <v>0.3060897435897436</v>
      </c>
      <c r="K18" s="36">
        <f t="shared" si="6"/>
        <v>0.3229166666666667</v>
      </c>
      <c r="L18" s="35"/>
      <c r="M18" s="4"/>
      <c r="N18" s="4"/>
      <c r="O18" s="4"/>
    </row>
    <row r="19" spans="1:15" s="66" customFormat="1" ht="12.75" customHeight="1">
      <c r="A19" s="28">
        <v>9</v>
      </c>
      <c r="B19" s="28">
        <f t="shared" si="0"/>
        <v>123</v>
      </c>
      <c r="C19" s="28">
        <f t="shared" si="1"/>
        <v>72</v>
      </c>
      <c r="D19" s="309" t="s">
        <v>395</v>
      </c>
      <c r="E19" s="299" t="s">
        <v>394</v>
      </c>
      <c r="F19" s="29"/>
      <c r="G19" s="36">
        <f t="shared" si="2"/>
        <v>0.2916666666666667</v>
      </c>
      <c r="H19" s="36">
        <f t="shared" si="3"/>
        <v>0.30416666666666664</v>
      </c>
      <c r="I19" s="36">
        <f t="shared" si="4"/>
        <v>0.31845238095238093</v>
      </c>
      <c r="J19" s="36">
        <f t="shared" si="5"/>
        <v>0.3349358974358974</v>
      </c>
      <c r="K19" s="36">
        <f t="shared" si="6"/>
        <v>0.3541666666666667</v>
      </c>
      <c r="L19" s="35"/>
      <c r="M19" s="4"/>
      <c r="N19" s="4"/>
      <c r="O19" s="4"/>
    </row>
    <row r="20" spans="1:15" s="66" customFormat="1" ht="12.75" customHeight="1">
      <c r="A20" s="28">
        <v>8</v>
      </c>
      <c r="B20" s="28">
        <f t="shared" si="0"/>
        <v>115</v>
      </c>
      <c r="C20" s="28">
        <f t="shared" si="1"/>
        <v>80</v>
      </c>
      <c r="D20" s="309" t="s">
        <v>396</v>
      </c>
      <c r="E20" s="299" t="s">
        <v>397</v>
      </c>
      <c r="F20" s="29"/>
      <c r="G20" s="36">
        <f t="shared" si="2"/>
        <v>0.3125</v>
      </c>
      <c r="H20" s="36">
        <f t="shared" si="3"/>
        <v>0.3263888888888889</v>
      </c>
      <c r="I20" s="36">
        <f t="shared" si="4"/>
        <v>0.34226190476190477</v>
      </c>
      <c r="J20" s="36">
        <f t="shared" si="5"/>
        <v>0.3605769230769231</v>
      </c>
      <c r="K20" s="36">
        <f t="shared" si="6"/>
        <v>0.3819444444444445</v>
      </c>
      <c r="L20" s="35"/>
      <c r="M20" s="4"/>
      <c r="N20" s="4"/>
      <c r="O20" s="4"/>
    </row>
    <row r="21" spans="1:15" s="66" customFormat="1" ht="12.75" customHeight="1">
      <c r="A21" s="28">
        <v>0.5</v>
      </c>
      <c r="B21" s="28">
        <f t="shared" si="0"/>
        <v>114.5</v>
      </c>
      <c r="C21" s="28">
        <f t="shared" si="1"/>
        <v>80.5</v>
      </c>
      <c r="D21" s="313" t="s">
        <v>797</v>
      </c>
      <c r="E21" s="299" t="s">
        <v>397</v>
      </c>
      <c r="F21" s="29"/>
      <c r="G21" s="36">
        <f t="shared" si="2"/>
        <v>0.3138020833333333</v>
      </c>
      <c r="H21" s="36">
        <f t="shared" si="3"/>
        <v>0.3277777777777778</v>
      </c>
      <c r="I21" s="36">
        <f t="shared" si="4"/>
        <v>0.34375</v>
      </c>
      <c r="J21" s="36">
        <f t="shared" si="5"/>
        <v>0.36217948717948717</v>
      </c>
      <c r="K21" s="36">
        <f t="shared" si="6"/>
        <v>0.3836805555555556</v>
      </c>
      <c r="L21" s="35"/>
      <c r="M21" s="4"/>
      <c r="N21" s="4"/>
      <c r="O21" s="4"/>
    </row>
    <row r="22" spans="1:15" s="66" customFormat="1" ht="12.75" customHeight="1">
      <c r="A22" s="28">
        <v>1</v>
      </c>
      <c r="B22" s="28">
        <f t="shared" si="0"/>
        <v>113.5</v>
      </c>
      <c r="C22" s="28">
        <f t="shared" si="1"/>
        <v>81.5</v>
      </c>
      <c r="D22" s="309" t="s">
        <v>398</v>
      </c>
      <c r="E22" s="299" t="s">
        <v>360</v>
      </c>
      <c r="F22" s="29"/>
      <c r="G22" s="36">
        <f t="shared" si="2"/>
        <v>0.31640625</v>
      </c>
      <c r="H22" s="36">
        <f t="shared" si="3"/>
        <v>0.33055555555555555</v>
      </c>
      <c r="I22" s="36">
        <f t="shared" si="4"/>
        <v>0.34672619047619047</v>
      </c>
      <c r="J22" s="36">
        <f t="shared" si="5"/>
        <v>0.3653846153846154</v>
      </c>
      <c r="K22" s="36">
        <f t="shared" si="6"/>
        <v>0.3871527777777778</v>
      </c>
      <c r="L22" s="35"/>
      <c r="M22" s="4"/>
      <c r="N22" s="4"/>
      <c r="O22" s="4"/>
    </row>
    <row r="23" spans="1:15" s="66" customFormat="1" ht="12.75" customHeight="1">
      <c r="A23" s="28">
        <v>1</v>
      </c>
      <c r="B23" s="28">
        <f t="shared" si="0"/>
        <v>112.5</v>
      </c>
      <c r="C23" s="28">
        <f t="shared" si="1"/>
        <v>82.5</v>
      </c>
      <c r="D23" s="309" t="s">
        <v>399</v>
      </c>
      <c r="E23" s="299" t="s">
        <v>360</v>
      </c>
      <c r="F23" s="29"/>
      <c r="G23" s="36">
        <f t="shared" si="2"/>
        <v>0.3190104166666667</v>
      </c>
      <c r="H23" s="36">
        <f t="shared" si="3"/>
        <v>0.3333333333333333</v>
      </c>
      <c r="I23" s="36">
        <f t="shared" si="4"/>
        <v>0.34970238095238093</v>
      </c>
      <c r="J23" s="36">
        <f t="shared" si="5"/>
        <v>0.3685897435897436</v>
      </c>
      <c r="K23" s="36">
        <f t="shared" si="6"/>
        <v>0.390625</v>
      </c>
      <c r="L23" s="35"/>
      <c r="M23" s="4"/>
      <c r="N23" s="4"/>
      <c r="O23" s="4"/>
    </row>
    <row r="24" spans="1:15" s="66" customFormat="1" ht="12.75" customHeight="1">
      <c r="A24" s="28">
        <v>3.5</v>
      </c>
      <c r="B24" s="28">
        <f t="shared" si="0"/>
        <v>109</v>
      </c>
      <c r="C24" s="28">
        <f t="shared" si="1"/>
        <v>86</v>
      </c>
      <c r="D24" s="309" t="s">
        <v>798</v>
      </c>
      <c r="E24" s="299" t="s">
        <v>360</v>
      </c>
      <c r="F24" s="29"/>
      <c r="G24" s="36">
        <f t="shared" si="2"/>
        <v>0.328125</v>
      </c>
      <c r="H24" s="36">
        <f t="shared" si="3"/>
        <v>0.34305555555555556</v>
      </c>
      <c r="I24" s="36">
        <f t="shared" si="4"/>
        <v>0.3601190476190476</v>
      </c>
      <c r="J24" s="36">
        <f t="shared" si="5"/>
        <v>0.3798076923076923</v>
      </c>
      <c r="K24" s="36">
        <f t="shared" si="6"/>
        <v>0.4027777777777778</v>
      </c>
      <c r="L24" s="35"/>
      <c r="M24" s="4"/>
      <c r="N24" s="4"/>
      <c r="O24" s="4"/>
    </row>
    <row r="25" spans="1:15" s="66" customFormat="1" ht="12.75" customHeight="1">
      <c r="A25" s="28">
        <v>2</v>
      </c>
      <c r="B25" s="28">
        <f t="shared" si="0"/>
        <v>107</v>
      </c>
      <c r="C25" s="28">
        <f t="shared" si="1"/>
        <v>88</v>
      </c>
      <c r="D25" s="308" t="s">
        <v>875</v>
      </c>
      <c r="E25" s="299" t="s">
        <v>400</v>
      </c>
      <c r="F25" s="29"/>
      <c r="G25" s="36">
        <f t="shared" si="2"/>
        <v>0.3333333333333333</v>
      </c>
      <c r="H25" s="36">
        <f t="shared" si="3"/>
        <v>0.3486111111111111</v>
      </c>
      <c r="I25" s="36">
        <f t="shared" si="4"/>
        <v>0.36607142857142855</v>
      </c>
      <c r="J25" s="36">
        <f t="shared" si="5"/>
        <v>0.38621794871794873</v>
      </c>
      <c r="K25" s="36">
        <f t="shared" si="6"/>
        <v>0.4097222222222222</v>
      </c>
      <c r="L25" s="35"/>
      <c r="M25" s="4"/>
      <c r="N25" s="4"/>
      <c r="O25" s="4"/>
    </row>
    <row r="26" spans="1:15" s="66" customFormat="1" ht="12.75" customHeight="1">
      <c r="A26" s="28">
        <v>1.5</v>
      </c>
      <c r="B26" s="28">
        <f t="shared" si="0"/>
        <v>105.5</v>
      </c>
      <c r="C26" s="28">
        <f t="shared" si="1"/>
        <v>89.5</v>
      </c>
      <c r="D26" s="309" t="s">
        <v>401</v>
      </c>
      <c r="E26" s="299" t="s">
        <v>360</v>
      </c>
      <c r="F26" s="29"/>
      <c r="G26" s="36">
        <f t="shared" si="2"/>
        <v>0.3372395833333333</v>
      </c>
      <c r="H26" s="36">
        <f t="shared" si="3"/>
        <v>0.35277777777777775</v>
      </c>
      <c r="I26" s="36">
        <f t="shared" si="4"/>
        <v>0.3705357142857143</v>
      </c>
      <c r="J26" s="36">
        <f t="shared" si="5"/>
        <v>0.391025641025641</v>
      </c>
      <c r="K26" s="36">
        <f t="shared" si="6"/>
        <v>0.4149305555555556</v>
      </c>
      <c r="L26" s="3"/>
      <c r="M26" s="4"/>
      <c r="N26" s="4"/>
      <c r="O26" s="4"/>
    </row>
    <row r="27" spans="1:15" s="66" customFormat="1" ht="12.75" customHeight="1">
      <c r="A27" s="28">
        <v>5</v>
      </c>
      <c r="B27" s="28">
        <f t="shared" si="0"/>
        <v>100.5</v>
      </c>
      <c r="C27" s="28">
        <f t="shared" si="1"/>
        <v>94.5</v>
      </c>
      <c r="D27" s="309" t="s">
        <v>402</v>
      </c>
      <c r="E27" s="299" t="s">
        <v>360</v>
      </c>
      <c r="F27" s="29"/>
      <c r="G27" s="36">
        <f t="shared" si="2"/>
        <v>0.3502604166666667</v>
      </c>
      <c r="H27" s="36">
        <f t="shared" si="3"/>
        <v>0.36666666666666664</v>
      </c>
      <c r="I27" s="36">
        <f t="shared" si="4"/>
        <v>0.3854166666666667</v>
      </c>
      <c r="J27" s="36">
        <f t="shared" si="5"/>
        <v>0.40705128205128205</v>
      </c>
      <c r="K27" s="36">
        <f t="shared" si="6"/>
        <v>0.4322916666666667</v>
      </c>
      <c r="L27" s="3"/>
      <c r="M27" s="4"/>
      <c r="N27" s="4"/>
      <c r="O27" s="4"/>
    </row>
    <row r="28" spans="1:15" s="66" customFormat="1" ht="12.75" customHeight="1">
      <c r="A28" s="28">
        <v>0.5</v>
      </c>
      <c r="B28" s="28">
        <f t="shared" si="0"/>
        <v>100</v>
      </c>
      <c r="C28" s="28">
        <f t="shared" si="1"/>
        <v>95</v>
      </c>
      <c r="D28" s="309" t="s">
        <v>404</v>
      </c>
      <c r="E28" s="299" t="s">
        <v>405</v>
      </c>
      <c r="F28" s="29"/>
      <c r="G28" s="36">
        <f t="shared" si="2"/>
        <v>0.3515625</v>
      </c>
      <c r="H28" s="36">
        <f t="shared" si="3"/>
        <v>0.3680555555555555</v>
      </c>
      <c r="I28" s="36">
        <f t="shared" si="4"/>
        <v>0.3869047619047619</v>
      </c>
      <c r="J28" s="36">
        <f t="shared" si="5"/>
        <v>0.40865384615384615</v>
      </c>
      <c r="K28" s="36">
        <f t="shared" si="6"/>
        <v>0.4340277777777778</v>
      </c>
      <c r="L28" s="3"/>
      <c r="M28" s="4"/>
      <c r="N28" s="4"/>
      <c r="O28" s="4"/>
    </row>
    <row r="29" spans="1:15" s="66" customFormat="1" ht="12.75" customHeight="1">
      <c r="A29" s="28">
        <v>7</v>
      </c>
      <c r="B29" s="28">
        <f t="shared" si="0"/>
        <v>93</v>
      </c>
      <c r="C29" s="28">
        <f t="shared" si="1"/>
        <v>102</v>
      </c>
      <c r="D29" s="309" t="s">
        <v>403</v>
      </c>
      <c r="E29" s="299" t="s">
        <v>405</v>
      </c>
      <c r="F29" s="29"/>
      <c r="G29" s="36">
        <f t="shared" si="2"/>
        <v>0.3697916666666667</v>
      </c>
      <c r="H29" s="36">
        <f t="shared" si="3"/>
        <v>0.3875</v>
      </c>
      <c r="I29" s="36">
        <f t="shared" si="4"/>
        <v>0.40773809523809523</v>
      </c>
      <c r="J29" s="36">
        <f t="shared" si="5"/>
        <v>0.4310897435897436</v>
      </c>
      <c r="K29" s="36">
        <f t="shared" si="6"/>
        <v>0.4583333333333333</v>
      </c>
      <c r="L29" s="3"/>
      <c r="M29" s="4"/>
      <c r="N29" s="4"/>
      <c r="O29" s="4"/>
    </row>
    <row r="30" spans="1:15" s="66" customFormat="1" ht="12.75" customHeight="1">
      <c r="A30" s="28">
        <v>6</v>
      </c>
      <c r="B30" s="28">
        <f t="shared" si="0"/>
        <v>87</v>
      </c>
      <c r="C30" s="28">
        <f t="shared" si="1"/>
        <v>108</v>
      </c>
      <c r="D30" s="309" t="s">
        <v>799</v>
      </c>
      <c r="E30" s="299" t="s">
        <v>405</v>
      </c>
      <c r="F30" s="29"/>
      <c r="G30" s="36">
        <f t="shared" si="2"/>
        <v>0.3854166666666667</v>
      </c>
      <c r="H30" s="36">
        <f t="shared" si="3"/>
        <v>0.4041666666666667</v>
      </c>
      <c r="I30" s="36">
        <f t="shared" si="4"/>
        <v>0.4255952380952381</v>
      </c>
      <c r="J30" s="36">
        <f t="shared" si="5"/>
        <v>0.45032051282051283</v>
      </c>
      <c r="K30" s="36">
        <f t="shared" si="6"/>
        <v>0.4791666666666667</v>
      </c>
      <c r="L30" s="3"/>
      <c r="M30" s="4"/>
      <c r="N30" s="4"/>
      <c r="O30" s="4"/>
    </row>
    <row r="31" spans="1:15" s="66" customFormat="1" ht="12.75" customHeight="1">
      <c r="A31" s="28">
        <v>4</v>
      </c>
      <c r="B31" s="28">
        <f t="shared" si="0"/>
        <v>83</v>
      </c>
      <c r="C31" s="28">
        <f t="shared" si="1"/>
        <v>112</v>
      </c>
      <c r="D31" s="309" t="s">
        <v>406</v>
      </c>
      <c r="E31" s="299" t="s">
        <v>407</v>
      </c>
      <c r="F31" s="29"/>
      <c r="G31" s="36">
        <f t="shared" si="2"/>
        <v>0.3958333333333333</v>
      </c>
      <c r="H31" s="36">
        <f t="shared" si="3"/>
        <v>0.41527777777777775</v>
      </c>
      <c r="I31" s="36">
        <f t="shared" si="4"/>
        <v>0.4375</v>
      </c>
      <c r="J31" s="36">
        <f t="shared" si="5"/>
        <v>0.46314102564102566</v>
      </c>
      <c r="K31" s="36">
        <f t="shared" si="6"/>
        <v>0.4930555555555555</v>
      </c>
      <c r="L31" s="3"/>
      <c r="M31" s="4"/>
      <c r="N31" s="4"/>
      <c r="O31" s="4"/>
    </row>
    <row r="32" spans="1:15" s="66" customFormat="1" ht="12.75" customHeight="1">
      <c r="A32" s="28">
        <v>7.5</v>
      </c>
      <c r="B32" s="28">
        <f t="shared" si="0"/>
        <v>75.5</v>
      </c>
      <c r="C32" s="28">
        <f t="shared" si="1"/>
        <v>119.5</v>
      </c>
      <c r="D32" s="309" t="s">
        <v>408</v>
      </c>
      <c r="E32" s="299" t="s">
        <v>407</v>
      </c>
      <c r="F32" s="29"/>
      <c r="G32" s="36">
        <f t="shared" si="2"/>
        <v>0.4153645833333333</v>
      </c>
      <c r="H32" s="36">
        <f t="shared" si="3"/>
        <v>0.4361111111111111</v>
      </c>
      <c r="I32" s="36">
        <f t="shared" si="4"/>
        <v>0.45982142857142855</v>
      </c>
      <c r="J32" s="36">
        <f t="shared" si="5"/>
        <v>0.48717948717948717</v>
      </c>
      <c r="K32" s="36">
        <f t="shared" si="6"/>
        <v>0.5190972222222222</v>
      </c>
      <c r="L32" s="3"/>
      <c r="M32" s="4"/>
      <c r="N32" s="4"/>
      <c r="O32" s="4"/>
    </row>
    <row r="33" spans="1:15" s="66" customFormat="1" ht="12.75" customHeight="1" hidden="1">
      <c r="A33" s="28"/>
      <c r="B33" s="28">
        <f t="shared" si="0"/>
        <v>75.5</v>
      </c>
      <c r="C33" s="28">
        <f t="shared" si="1"/>
        <v>119.5</v>
      </c>
      <c r="D33" s="309"/>
      <c r="E33" s="299"/>
      <c r="F33" s="29"/>
      <c r="G33" s="36">
        <f t="shared" si="2"/>
        <v>0.4153645833333333</v>
      </c>
      <c r="H33" s="36">
        <f t="shared" si="3"/>
        <v>0.4361111111111111</v>
      </c>
      <c r="I33" s="36">
        <f t="shared" si="4"/>
        <v>0.45982142857142855</v>
      </c>
      <c r="J33" s="36">
        <f t="shared" si="5"/>
        <v>0.48717948717948717</v>
      </c>
      <c r="K33" s="36">
        <f t="shared" si="6"/>
        <v>0.5190972222222222</v>
      </c>
      <c r="L33" s="3"/>
      <c r="M33" s="4"/>
      <c r="N33" s="4"/>
      <c r="O33" s="4"/>
    </row>
    <row r="34" spans="1:15" s="66" customFormat="1" ht="12.75" customHeight="1" hidden="1">
      <c r="A34" s="28"/>
      <c r="B34" s="28">
        <f t="shared" si="0"/>
        <v>75.5</v>
      </c>
      <c r="C34" s="28">
        <f t="shared" si="1"/>
        <v>119.5</v>
      </c>
      <c r="D34" s="331"/>
      <c r="E34" s="29"/>
      <c r="F34" s="29"/>
      <c r="G34" s="36">
        <f t="shared" si="2"/>
        <v>0.4153645833333333</v>
      </c>
      <c r="H34" s="36">
        <f t="shared" si="3"/>
        <v>0.4361111111111111</v>
      </c>
      <c r="I34" s="36">
        <f t="shared" si="4"/>
        <v>0.45982142857142855</v>
      </c>
      <c r="J34" s="36">
        <f t="shared" si="5"/>
        <v>0.48717948717948717</v>
      </c>
      <c r="K34" s="36">
        <f t="shared" si="6"/>
        <v>0.5190972222222222</v>
      </c>
      <c r="L34" s="3"/>
      <c r="M34" s="4"/>
      <c r="N34" s="4"/>
      <c r="O34" s="4"/>
    </row>
    <row r="35" spans="1:15" s="66" customFormat="1" ht="12.75" customHeight="1" hidden="1">
      <c r="A35" s="28"/>
      <c r="B35" s="28">
        <f t="shared" si="0"/>
        <v>75.5</v>
      </c>
      <c r="C35" s="28">
        <f t="shared" si="1"/>
        <v>119.5</v>
      </c>
      <c r="D35" s="39"/>
      <c r="E35" s="29"/>
      <c r="F35" s="29"/>
      <c r="G35" s="36">
        <f t="shared" si="2"/>
        <v>0.4153645833333333</v>
      </c>
      <c r="H35" s="36">
        <f t="shared" si="3"/>
        <v>0.4361111111111111</v>
      </c>
      <c r="I35" s="36">
        <f t="shared" si="4"/>
        <v>0.45982142857142855</v>
      </c>
      <c r="J35" s="36">
        <f t="shared" si="5"/>
        <v>0.48717948717948717</v>
      </c>
      <c r="K35" s="36">
        <f t="shared" si="6"/>
        <v>0.5190972222222222</v>
      </c>
      <c r="L35" s="3"/>
      <c r="M35" s="4"/>
      <c r="N35" s="4"/>
      <c r="O35" s="4"/>
    </row>
    <row r="36" spans="1:15" s="66" customFormat="1" ht="12.75" customHeight="1" hidden="1">
      <c r="A36" s="28"/>
      <c r="B36" s="28">
        <f t="shared" si="0"/>
        <v>75.5</v>
      </c>
      <c r="C36" s="28">
        <f t="shared" si="1"/>
        <v>119.5</v>
      </c>
      <c r="D36" s="39"/>
      <c r="E36" s="29"/>
      <c r="F36" s="29"/>
      <c r="G36" s="36">
        <f t="shared" si="2"/>
        <v>0.4153645833333333</v>
      </c>
      <c r="H36" s="36">
        <f t="shared" si="3"/>
        <v>0.4361111111111111</v>
      </c>
      <c r="I36" s="36">
        <f t="shared" si="4"/>
        <v>0.45982142857142855</v>
      </c>
      <c r="J36" s="36">
        <f t="shared" si="5"/>
        <v>0.48717948717948717</v>
      </c>
      <c r="K36" s="36">
        <f t="shared" si="6"/>
        <v>0.5190972222222222</v>
      </c>
      <c r="L36" s="3"/>
      <c r="M36" s="4"/>
      <c r="N36" s="4"/>
      <c r="O36" s="4"/>
    </row>
    <row r="37" spans="1:15" s="66" customFormat="1" ht="12.75" customHeight="1" hidden="1">
      <c r="A37" s="28"/>
      <c r="B37" s="28">
        <f t="shared" si="0"/>
        <v>75.5</v>
      </c>
      <c r="C37" s="28">
        <f t="shared" si="1"/>
        <v>119.5</v>
      </c>
      <c r="D37" s="39"/>
      <c r="E37" s="29"/>
      <c r="F37" s="29"/>
      <c r="G37" s="36">
        <f t="shared" si="2"/>
        <v>0.4153645833333333</v>
      </c>
      <c r="H37" s="36">
        <f t="shared" si="3"/>
        <v>0.4361111111111111</v>
      </c>
      <c r="I37" s="36">
        <f t="shared" si="4"/>
        <v>0.45982142857142855</v>
      </c>
      <c r="J37" s="36">
        <f t="shared" si="5"/>
        <v>0.48717948717948717</v>
      </c>
      <c r="K37" s="36">
        <f t="shared" si="6"/>
        <v>0.5190972222222222</v>
      </c>
      <c r="L37" s="3"/>
      <c r="M37" s="4"/>
      <c r="N37" s="4"/>
      <c r="O37" s="4"/>
    </row>
    <row r="38" spans="1:15" s="66" customFormat="1" ht="12.75" customHeight="1" hidden="1">
      <c r="A38" s="28"/>
      <c r="B38" s="28">
        <f t="shared" si="0"/>
        <v>75.5</v>
      </c>
      <c r="C38" s="28">
        <f t="shared" si="1"/>
        <v>119.5</v>
      </c>
      <c r="D38" s="39"/>
      <c r="E38" s="29"/>
      <c r="F38" s="29"/>
      <c r="G38" s="36">
        <f t="shared" si="2"/>
        <v>0.4153645833333333</v>
      </c>
      <c r="H38" s="36">
        <f t="shared" si="3"/>
        <v>0.4361111111111111</v>
      </c>
      <c r="I38" s="36">
        <f t="shared" si="4"/>
        <v>0.45982142857142855</v>
      </c>
      <c r="J38" s="36">
        <f t="shared" si="5"/>
        <v>0.48717948717948717</v>
      </c>
      <c r="K38" s="36">
        <f t="shared" si="6"/>
        <v>0.5190972222222222</v>
      </c>
      <c r="L38" s="3"/>
      <c r="M38" s="4"/>
      <c r="N38" s="4"/>
      <c r="O38" s="4"/>
    </row>
    <row r="39" spans="1:15" s="66" customFormat="1" ht="12.75" customHeight="1" hidden="1">
      <c r="A39" s="28"/>
      <c r="B39" s="28">
        <f t="shared" si="0"/>
        <v>75.5</v>
      </c>
      <c r="C39" s="28">
        <f t="shared" si="1"/>
        <v>119.5</v>
      </c>
      <c r="D39" s="39"/>
      <c r="E39" s="29"/>
      <c r="F39" s="29"/>
      <c r="G39" s="36">
        <f t="shared" si="2"/>
        <v>0.4153645833333333</v>
      </c>
      <c r="H39" s="36">
        <f t="shared" si="3"/>
        <v>0.4361111111111111</v>
      </c>
      <c r="I39" s="36">
        <f t="shared" si="4"/>
        <v>0.45982142857142855</v>
      </c>
      <c r="J39" s="36">
        <f t="shared" si="5"/>
        <v>0.48717948717948717</v>
      </c>
      <c r="K39" s="36">
        <f t="shared" si="6"/>
        <v>0.5190972222222222</v>
      </c>
      <c r="L39" s="3"/>
      <c r="M39" s="4"/>
      <c r="N39" s="4"/>
      <c r="O39" s="4"/>
    </row>
    <row r="40" spans="1:15" s="66" customFormat="1" ht="12.75" customHeight="1" hidden="1">
      <c r="A40" s="28"/>
      <c r="B40" s="28">
        <f t="shared" si="0"/>
        <v>75.5</v>
      </c>
      <c r="C40" s="28">
        <f t="shared" si="1"/>
        <v>119.5</v>
      </c>
      <c r="D40" s="39"/>
      <c r="E40" s="29"/>
      <c r="F40" s="29"/>
      <c r="G40" s="36">
        <f t="shared" si="2"/>
        <v>0.4153645833333333</v>
      </c>
      <c r="H40" s="36">
        <f t="shared" si="3"/>
        <v>0.4361111111111111</v>
      </c>
      <c r="I40" s="36">
        <f t="shared" si="4"/>
        <v>0.45982142857142855</v>
      </c>
      <c r="J40" s="36">
        <f t="shared" si="5"/>
        <v>0.48717948717948717</v>
      </c>
      <c r="K40" s="36">
        <f t="shared" si="6"/>
        <v>0.5190972222222222</v>
      </c>
      <c r="L40" s="3"/>
      <c r="M40" s="4"/>
      <c r="N40" s="4"/>
      <c r="O40" s="4"/>
    </row>
    <row r="41" spans="1:15" s="66" customFormat="1" ht="12.75" customHeight="1" hidden="1">
      <c r="A41" s="28"/>
      <c r="B41" s="28">
        <f t="shared" si="0"/>
        <v>75.5</v>
      </c>
      <c r="C41" s="28">
        <f t="shared" si="1"/>
        <v>119.5</v>
      </c>
      <c r="D41" s="39"/>
      <c r="E41" s="29"/>
      <c r="F41" s="29"/>
      <c r="G41" s="36">
        <f t="shared" si="2"/>
        <v>0.4153645833333333</v>
      </c>
      <c r="H41" s="36">
        <f t="shared" si="3"/>
        <v>0.4361111111111111</v>
      </c>
      <c r="I41" s="36">
        <f t="shared" si="4"/>
        <v>0.45982142857142855</v>
      </c>
      <c r="J41" s="36">
        <f t="shared" si="5"/>
        <v>0.48717948717948717</v>
      </c>
      <c r="K41" s="36">
        <f t="shared" si="6"/>
        <v>0.5190972222222222</v>
      </c>
      <c r="L41" s="3"/>
      <c r="M41" s="4"/>
      <c r="N41" s="4"/>
      <c r="O41" s="4"/>
    </row>
    <row r="42" spans="1:15" s="66" customFormat="1" ht="12.75" customHeight="1" hidden="1">
      <c r="A42" s="28"/>
      <c r="B42" s="28">
        <f t="shared" si="0"/>
        <v>75.5</v>
      </c>
      <c r="C42" s="28">
        <f t="shared" si="1"/>
        <v>119.5</v>
      </c>
      <c r="D42" s="39"/>
      <c r="E42" s="29"/>
      <c r="F42" s="29"/>
      <c r="G42" s="36">
        <f t="shared" si="2"/>
        <v>0.4153645833333333</v>
      </c>
      <c r="H42" s="36">
        <f t="shared" si="3"/>
        <v>0.4361111111111111</v>
      </c>
      <c r="I42" s="36">
        <f t="shared" si="4"/>
        <v>0.45982142857142855</v>
      </c>
      <c r="J42" s="36">
        <f t="shared" si="5"/>
        <v>0.48717948717948717</v>
      </c>
      <c r="K42" s="36">
        <f t="shared" si="6"/>
        <v>0.5190972222222222</v>
      </c>
      <c r="L42" s="3"/>
      <c r="M42" s="4"/>
      <c r="N42" s="4"/>
      <c r="O42" s="4"/>
    </row>
    <row r="43" spans="1:15" s="66" customFormat="1" ht="12.75" customHeight="1" hidden="1">
      <c r="A43" s="28"/>
      <c r="B43" s="28">
        <f t="shared" si="0"/>
        <v>75.5</v>
      </c>
      <c r="C43" s="28">
        <f t="shared" si="1"/>
        <v>119.5</v>
      </c>
      <c r="D43" s="39"/>
      <c r="E43" s="29"/>
      <c r="F43" s="29"/>
      <c r="G43" s="36">
        <f t="shared" si="2"/>
        <v>0.4153645833333333</v>
      </c>
      <c r="H43" s="36">
        <f t="shared" si="3"/>
        <v>0.4361111111111111</v>
      </c>
      <c r="I43" s="36">
        <f t="shared" si="4"/>
        <v>0.45982142857142855</v>
      </c>
      <c r="J43" s="36">
        <f t="shared" si="5"/>
        <v>0.48717948717948717</v>
      </c>
      <c r="K43" s="36">
        <f t="shared" si="6"/>
        <v>0.5190972222222222</v>
      </c>
      <c r="L43" s="3"/>
      <c r="M43" s="4"/>
      <c r="N43" s="4"/>
      <c r="O43" s="4"/>
    </row>
    <row r="44" spans="1:15" s="66" customFormat="1" ht="12.75" customHeight="1" hidden="1">
      <c r="A44" s="28"/>
      <c r="B44" s="28">
        <f t="shared" si="0"/>
        <v>75.5</v>
      </c>
      <c r="C44" s="28">
        <f t="shared" si="1"/>
        <v>119.5</v>
      </c>
      <c r="D44" s="39"/>
      <c r="E44" s="29"/>
      <c r="F44" s="29"/>
      <c r="G44" s="36">
        <f t="shared" si="2"/>
        <v>0.4153645833333333</v>
      </c>
      <c r="H44" s="36">
        <f t="shared" si="3"/>
        <v>0.4361111111111111</v>
      </c>
      <c r="I44" s="36">
        <f t="shared" si="4"/>
        <v>0.45982142857142855</v>
      </c>
      <c r="J44" s="36">
        <f t="shared" si="5"/>
        <v>0.48717948717948717</v>
      </c>
      <c r="K44" s="36">
        <f t="shared" si="6"/>
        <v>0.5190972222222222</v>
      </c>
      <c r="L44" s="3"/>
      <c r="M44" s="4"/>
      <c r="N44" s="4"/>
      <c r="O44" s="4"/>
    </row>
    <row r="45" spans="1:15" s="66" customFormat="1" ht="12.75" customHeight="1" hidden="1">
      <c r="A45" s="28"/>
      <c r="B45" s="28">
        <f t="shared" si="0"/>
        <v>75.5</v>
      </c>
      <c r="C45" s="28">
        <f t="shared" si="1"/>
        <v>119.5</v>
      </c>
      <c r="D45" s="39"/>
      <c r="E45" s="29"/>
      <c r="F45" s="29"/>
      <c r="G45" s="36">
        <f t="shared" si="2"/>
        <v>0.4153645833333333</v>
      </c>
      <c r="H45" s="36">
        <f t="shared" si="3"/>
        <v>0.4361111111111111</v>
      </c>
      <c r="I45" s="36">
        <f t="shared" si="4"/>
        <v>0.45982142857142855</v>
      </c>
      <c r="J45" s="36">
        <f t="shared" si="5"/>
        <v>0.48717948717948717</v>
      </c>
      <c r="K45" s="36">
        <f t="shared" si="6"/>
        <v>0.5190972222222222</v>
      </c>
      <c r="L45" s="3"/>
      <c r="M45" s="4"/>
      <c r="N45" s="4"/>
      <c r="O45" s="4"/>
    </row>
    <row r="46" spans="1:15" s="66" customFormat="1" ht="12.75" customHeight="1" hidden="1">
      <c r="A46" s="28"/>
      <c r="B46" s="28">
        <f t="shared" si="0"/>
        <v>75.5</v>
      </c>
      <c r="C46" s="28">
        <f t="shared" si="1"/>
        <v>119.5</v>
      </c>
      <c r="D46" s="39"/>
      <c r="E46" s="29"/>
      <c r="F46" s="29"/>
      <c r="G46" s="36">
        <f t="shared" si="2"/>
        <v>0.4153645833333333</v>
      </c>
      <c r="H46" s="36">
        <f t="shared" si="3"/>
        <v>0.4361111111111111</v>
      </c>
      <c r="I46" s="36">
        <f t="shared" si="4"/>
        <v>0.45982142857142855</v>
      </c>
      <c r="J46" s="36">
        <f t="shared" si="5"/>
        <v>0.48717948717948717</v>
      </c>
      <c r="K46" s="36">
        <f t="shared" si="6"/>
        <v>0.5190972222222222</v>
      </c>
      <c r="L46" s="3"/>
      <c r="M46" s="4"/>
      <c r="N46" s="4"/>
      <c r="O46" s="4"/>
    </row>
    <row r="47" spans="1:15" s="66" customFormat="1" ht="12.75" customHeight="1" hidden="1">
      <c r="A47" s="28"/>
      <c r="B47" s="28">
        <f t="shared" si="0"/>
        <v>75.5</v>
      </c>
      <c r="C47" s="28">
        <f t="shared" si="1"/>
        <v>119.5</v>
      </c>
      <c r="D47" s="39"/>
      <c r="E47" s="29"/>
      <c r="F47" s="29"/>
      <c r="G47" s="36">
        <f t="shared" si="2"/>
        <v>0.4153645833333333</v>
      </c>
      <c r="H47" s="36">
        <f t="shared" si="3"/>
        <v>0.4361111111111111</v>
      </c>
      <c r="I47" s="36">
        <f t="shared" si="4"/>
        <v>0.45982142857142855</v>
      </c>
      <c r="J47" s="36">
        <f t="shared" si="5"/>
        <v>0.48717948717948717</v>
      </c>
      <c r="K47" s="36">
        <f t="shared" si="6"/>
        <v>0.5190972222222222</v>
      </c>
      <c r="L47" s="3"/>
      <c r="M47" s="4"/>
      <c r="N47" s="4"/>
      <c r="O47" s="4"/>
    </row>
    <row r="48" spans="1:15" s="66" customFormat="1" ht="12.75" customHeight="1" hidden="1">
      <c r="A48" s="28"/>
      <c r="B48" s="28">
        <f t="shared" si="0"/>
        <v>75.5</v>
      </c>
      <c r="C48" s="28">
        <f t="shared" si="1"/>
        <v>119.5</v>
      </c>
      <c r="D48" s="39"/>
      <c r="E48" s="29"/>
      <c r="F48" s="29"/>
      <c r="G48" s="36">
        <f t="shared" si="2"/>
        <v>0.4153645833333333</v>
      </c>
      <c r="H48" s="36">
        <f t="shared" si="3"/>
        <v>0.4361111111111111</v>
      </c>
      <c r="I48" s="36">
        <f t="shared" si="4"/>
        <v>0.45982142857142855</v>
      </c>
      <c r="J48" s="36">
        <f t="shared" si="5"/>
        <v>0.48717948717948717</v>
      </c>
      <c r="K48" s="36">
        <f t="shared" si="6"/>
        <v>0.5190972222222222</v>
      </c>
      <c r="L48" s="3"/>
      <c r="M48" s="4"/>
      <c r="N48" s="4"/>
      <c r="O48" s="4"/>
    </row>
    <row r="49" spans="1:15" s="66" customFormat="1" ht="12.75" customHeight="1">
      <c r="A49" s="28">
        <v>3</v>
      </c>
      <c r="B49" s="28">
        <f t="shared" si="0"/>
        <v>72.5</v>
      </c>
      <c r="C49" s="28">
        <f t="shared" si="1"/>
        <v>122.5</v>
      </c>
      <c r="D49" s="331" t="s">
        <v>800</v>
      </c>
      <c r="E49" s="29"/>
      <c r="F49" s="29"/>
      <c r="G49" s="36">
        <f t="shared" si="2"/>
        <v>0.4231770833333333</v>
      </c>
      <c r="H49" s="36">
        <f t="shared" si="3"/>
        <v>0.4444444444444444</v>
      </c>
      <c r="I49" s="36">
        <f t="shared" si="4"/>
        <v>0.46875</v>
      </c>
      <c r="J49" s="36">
        <f t="shared" si="5"/>
        <v>0.4967948717948718</v>
      </c>
      <c r="K49" s="36">
        <f t="shared" si="6"/>
        <v>0.5295138888888888</v>
      </c>
      <c r="L49" s="18"/>
      <c r="M49" s="4"/>
      <c r="N49" s="4"/>
      <c r="O49" s="4"/>
    </row>
    <row r="50" spans="1:15" s="272" customFormat="1" ht="12.75" customHeight="1">
      <c r="A50" s="245"/>
      <c r="B50" s="245"/>
      <c r="C50" s="245"/>
      <c r="D50" s="271" t="s">
        <v>21</v>
      </c>
      <c r="E50" s="252"/>
      <c r="F50" s="252"/>
      <c r="G50" s="247"/>
      <c r="H50" s="247"/>
      <c r="I50" s="247"/>
      <c r="J50" s="247"/>
      <c r="K50" s="247"/>
      <c r="L50" s="255"/>
      <c r="M50" s="253"/>
      <c r="N50" s="253"/>
      <c r="O50" s="253"/>
    </row>
    <row r="51" spans="1:15" s="66" customFormat="1" ht="12.75" customHeight="1">
      <c r="A51" s="28">
        <v>0</v>
      </c>
      <c r="B51" s="28">
        <f>B49</f>
        <v>72.5</v>
      </c>
      <c r="C51" s="28">
        <f>C49</f>
        <v>122.5</v>
      </c>
      <c r="D51" s="331" t="s">
        <v>800</v>
      </c>
      <c r="E51" s="29" t="s">
        <v>409</v>
      </c>
      <c r="F51" s="29"/>
      <c r="G51" s="34">
        <f>$L$6</f>
        <v>0.4895833333333333</v>
      </c>
      <c r="H51" s="34">
        <f>$L$6</f>
        <v>0.4895833333333333</v>
      </c>
      <c r="I51" s="34">
        <f>$L$6</f>
        <v>0.4895833333333333</v>
      </c>
      <c r="J51" s="34">
        <f>$M$6</f>
        <v>0.4895833333333333</v>
      </c>
      <c r="K51" s="34">
        <f>$M$6</f>
        <v>0.4895833333333333</v>
      </c>
      <c r="L51" s="56">
        <f>A51</f>
        <v>0</v>
      </c>
      <c r="M51" s="4"/>
      <c r="N51" s="4"/>
      <c r="O51" s="4"/>
    </row>
    <row r="52" spans="1:15" s="66" customFormat="1" ht="12.75" customHeight="1">
      <c r="A52" s="28">
        <v>3.5</v>
      </c>
      <c r="B52" s="28">
        <f>B51-A52</f>
        <v>69</v>
      </c>
      <c r="C52" s="28">
        <f>C51+A52</f>
        <v>126</v>
      </c>
      <c r="D52" s="289" t="s">
        <v>410</v>
      </c>
      <c r="E52" s="29" t="s">
        <v>411</v>
      </c>
      <c r="F52" s="29"/>
      <c r="G52" s="36">
        <f>SUM($G$51+$O$3*L52)</f>
        <v>0.49869791666666663</v>
      </c>
      <c r="H52" s="36">
        <f>SUM($H$51+$P$3*L52)</f>
        <v>0.49930555555555556</v>
      </c>
      <c r="I52" s="36">
        <f>SUM($I$51+$Q$3*L52)</f>
        <v>0.5</v>
      </c>
      <c r="J52" s="36">
        <f>SUM($J$51+$R$3*L52)</f>
        <v>0.500801282051282</v>
      </c>
      <c r="K52" s="36">
        <f>SUM($K$51+$S$3*L52)</f>
        <v>0.501736111111111</v>
      </c>
      <c r="L52" s="41">
        <f>L51+A52</f>
        <v>3.5</v>
      </c>
      <c r="M52" s="4"/>
      <c r="N52" s="4"/>
      <c r="O52" s="4"/>
    </row>
    <row r="53" spans="1:15" s="66" customFormat="1" ht="12.75" customHeight="1">
      <c r="A53" s="28">
        <v>0.5</v>
      </c>
      <c r="B53" s="28">
        <f aca="true" t="shared" si="7" ref="B53:B60">B52-A53</f>
        <v>68.5</v>
      </c>
      <c r="C53" s="28">
        <f aca="true" t="shared" si="8" ref="C53:C60">C52+A53</f>
        <v>126.5</v>
      </c>
      <c r="D53" s="39" t="s">
        <v>412</v>
      </c>
      <c r="E53" s="29" t="s">
        <v>162</v>
      </c>
      <c r="F53" s="85"/>
      <c r="G53" s="36">
        <f aca="true" t="shared" si="9" ref="G53:G80">SUM($G$51+$O$3*L53)</f>
        <v>0.5</v>
      </c>
      <c r="H53" s="36">
        <f aca="true" t="shared" si="10" ref="H53:H80">SUM($H$51+$P$3*L53)</f>
        <v>0.5006944444444444</v>
      </c>
      <c r="I53" s="36">
        <f aca="true" t="shared" si="11" ref="I53:I80">SUM($I$51+$Q$3*L53)</f>
        <v>0.5014880952380952</v>
      </c>
      <c r="J53" s="36">
        <f aca="true" t="shared" si="12" ref="J53:J80">SUM($J$51+$R$3*L53)</f>
        <v>0.5024038461538461</v>
      </c>
      <c r="K53" s="36">
        <f aca="true" t="shared" si="13" ref="K53:K80">SUM($K$51+$S$3*L53)</f>
        <v>0.5034722222222222</v>
      </c>
      <c r="L53" s="41">
        <f aca="true" t="shared" si="14" ref="L53:L80">L52+A53</f>
        <v>4</v>
      </c>
      <c r="M53" s="4"/>
      <c r="N53" s="4"/>
      <c r="O53" s="4"/>
    </row>
    <row r="54" spans="1:15" s="66" customFormat="1" ht="12.75" customHeight="1">
      <c r="A54" s="28">
        <v>2.5</v>
      </c>
      <c r="B54" s="28">
        <f t="shared" si="7"/>
        <v>66</v>
      </c>
      <c r="C54" s="28">
        <f t="shared" si="8"/>
        <v>129</v>
      </c>
      <c r="D54" s="289" t="s">
        <v>413</v>
      </c>
      <c r="E54" s="29" t="s">
        <v>414</v>
      </c>
      <c r="F54" s="85"/>
      <c r="G54" s="36">
        <f t="shared" si="9"/>
        <v>0.5065104166666666</v>
      </c>
      <c r="H54" s="36">
        <f t="shared" si="10"/>
        <v>0.5076388888888889</v>
      </c>
      <c r="I54" s="36">
        <f t="shared" si="11"/>
        <v>0.5089285714285714</v>
      </c>
      <c r="J54" s="36">
        <f t="shared" si="12"/>
        <v>0.5104166666666666</v>
      </c>
      <c r="K54" s="36">
        <f t="shared" si="13"/>
        <v>0.5121527777777778</v>
      </c>
      <c r="L54" s="41">
        <f t="shared" si="14"/>
        <v>6.5</v>
      </c>
      <c r="M54" s="4"/>
      <c r="N54" s="4"/>
      <c r="O54" s="4"/>
    </row>
    <row r="55" spans="1:15" s="66" customFormat="1" ht="12.75" customHeight="1">
      <c r="A55" s="28">
        <v>1</v>
      </c>
      <c r="B55" s="28">
        <f t="shared" si="7"/>
        <v>65</v>
      </c>
      <c r="C55" s="28">
        <f t="shared" si="8"/>
        <v>130</v>
      </c>
      <c r="D55" s="39" t="s">
        <v>415</v>
      </c>
      <c r="E55" s="29" t="s">
        <v>409</v>
      </c>
      <c r="F55" s="85"/>
      <c r="G55" s="36">
        <f t="shared" si="9"/>
        <v>0.5091145833333333</v>
      </c>
      <c r="H55" s="36">
        <f t="shared" si="10"/>
        <v>0.5104166666666666</v>
      </c>
      <c r="I55" s="36">
        <f t="shared" si="11"/>
        <v>0.5119047619047619</v>
      </c>
      <c r="J55" s="36">
        <f t="shared" si="12"/>
        <v>0.5136217948717948</v>
      </c>
      <c r="K55" s="36">
        <f t="shared" si="13"/>
        <v>0.515625</v>
      </c>
      <c r="L55" s="41">
        <f t="shared" si="14"/>
        <v>7.5</v>
      </c>
      <c r="M55" s="4"/>
      <c r="N55" s="4"/>
      <c r="O55" s="4"/>
    </row>
    <row r="56" spans="1:15" s="66" customFormat="1" ht="12.75" customHeight="1">
      <c r="A56" s="329">
        <v>12</v>
      </c>
      <c r="B56" s="28">
        <f t="shared" si="7"/>
        <v>53</v>
      </c>
      <c r="C56" s="28">
        <f>C55+A56</f>
        <v>142</v>
      </c>
      <c r="D56" s="39" t="s">
        <v>417</v>
      </c>
      <c r="E56" s="29" t="s">
        <v>416</v>
      </c>
      <c r="F56" s="85"/>
      <c r="G56" s="36">
        <f t="shared" si="9"/>
        <v>0.5403645833333333</v>
      </c>
      <c r="H56" s="36">
        <f t="shared" si="10"/>
        <v>0.54375</v>
      </c>
      <c r="I56" s="36">
        <f t="shared" si="11"/>
        <v>0.5476190476190476</v>
      </c>
      <c r="J56" s="36">
        <f t="shared" si="12"/>
        <v>0.5520833333333333</v>
      </c>
      <c r="K56" s="36">
        <f t="shared" si="13"/>
        <v>0.5572916666666666</v>
      </c>
      <c r="L56" s="41">
        <f t="shared" si="14"/>
        <v>19.5</v>
      </c>
      <c r="M56" s="4"/>
      <c r="N56" s="4"/>
      <c r="O56" s="4"/>
    </row>
    <row r="57" spans="1:15" s="66" customFormat="1" ht="12.75" customHeight="1">
      <c r="A57" s="329">
        <v>3</v>
      </c>
      <c r="B57" s="28">
        <f t="shared" si="7"/>
        <v>50</v>
      </c>
      <c r="C57" s="28">
        <f t="shared" si="8"/>
        <v>145</v>
      </c>
      <c r="D57" s="39" t="s">
        <v>418</v>
      </c>
      <c r="E57" s="29" t="s">
        <v>306</v>
      </c>
      <c r="F57" s="85"/>
      <c r="G57" s="36">
        <f t="shared" si="9"/>
        <v>0.5481770833333333</v>
      </c>
      <c r="H57" s="36">
        <f t="shared" si="10"/>
        <v>0.5520833333333333</v>
      </c>
      <c r="I57" s="36">
        <f t="shared" si="11"/>
        <v>0.5565476190476191</v>
      </c>
      <c r="J57" s="36">
        <f t="shared" si="12"/>
        <v>0.561698717948718</v>
      </c>
      <c r="K57" s="36">
        <f t="shared" si="13"/>
        <v>0.5677083333333333</v>
      </c>
      <c r="L57" s="41">
        <f t="shared" si="14"/>
        <v>22.5</v>
      </c>
      <c r="M57" s="4"/>
      <c r="N57" s="4"/>
      <c r="O57" s="4"/>
    </row>
    <row r="58" spans="1:15" s="66" customFormat="1" ht="12.75" customHeight="1">
      <c r="A58" s="28">
        <v>11.5</v>
      </c>
      <c r="B58" s="28">
        <f t="shared" si="7"/>
        <v>38.5</v>
      </c>
      <c r="C58" s="28">
        <f t="shared" si="8"/>
        <v>156.5</v>
      </c>
      <c r="D58" s="39" t="s">
        <v>419</v>
      </c>
      <c r="E58" s="29" t="s">
        <v>420</v>
      </c>
      <c r="F58" s="29"/>
      <c r="G58" s="36">
        <f t="shared" si="9"/>
        <v>0.578125</v>
      </c>
      <c r="H58" s="36">
        <f t="shared" si="10"/>
        <v>0.5840277777777777</v>
      </c>
      <c r="I58" s="36">
        <f t="shared" si="11"/>
        <v>0.5907738095238095</v>
      </c>
      <c r="J58" s="36">
        <f t="shared" si="12"/>
        <v>0.5985576923076923</v>
      </c>
      <c r="K58" s="36">
        <f t="shared" si="13"/>
        <v>0.6076388888888888</v>
      </c>
      <c r="L58" s="41">
        <f t="shared" si="14"/>
        <v>34</v>
      </c>
      <c r="M58" s="4"/>
      <c r="N58" s="4"/>
      <c r="O58" s="4"/>
    </row>
    <row r="59" spans="1:15" s="66" customFormat="1" ht="12.75" customHeight="1">
      <c r="A59" s="28">
        <v>4.5</v>
      </c>
      <c r="B59" s="28">
        <f t="shared" si="7"/>
        <v>34</v>
      </c>
      <c r="C59" s="28">
        <f t="shared" si="8"/>
        <v>161</v>
      </c>
      <c r="D59" s="39" t="s">
        <v>421</v>
      </c>
      <c r="E59" s="29" t="s">
        <v>420</v>
      </c>
      <c r="F59" s="29"/>
      <c r="G59" s="36">
        <f t="shared" si="9"/>
        <v>0.58984375</v>
      </c>
      <c r="H59" s="36">
        <f t="shared" si="10"/>
        <v>0.5965277777777778</v>
      </c>
      <c r="I59" s="36">
        <f t="shared" si="11"/>
        <v>0.6041666666666666</v>
      </c>
      <c r="J59" s="36">
        <f t="shared" si="12"/>
        <v>0.6129807692307692</v>
      </c>
      <c r="K59" s="36">
        <f t="shared" si="13"/>
        <v>0.6232638888888888</v>
      </c>
      <c r="L59" s="41">
        <f t="shared" si="14"/>
        <v>38.5</v>
      </c>
      <c r="M59" s="4"/>
      <c r="N59" s="4"/>
      <c r="O59" s="4"/>
    </row>
    <row r="60" spans="1:14" s="66" customFormat="1" ht="12.75" customHeight="1">
      <c r="A60" s="28">
        <v>1.5</v>
      </c>
      <c r="B60" s="28">
        <f t="shared" si="7"/>
        <v>32.5</v>
      </c>
      <c r="C60" s="28">
        <f t="shared" si="8"/>
        <v>162.5</v>
      </c>
      <c r="D60" s="39" t="s">
        <v>423</v>
      </c>
      <c r="E60" s="29" t="s">
        <v>422</v>
      </c>
      <c r="F60" s="29"/>
      <c r="G60" s="36">
        <f t="shared" si="9"/>
        <v>0.59375</v>
      </c>
      <c r="H60" s="36">
        <f t="shared" si="10"/>
        <v>0.6006944444444444</v>
      </c>
      <c r="I60" s="36">
        <f t="shared" si="11"/>
        <v>0.6086309523809523</v>
      </c>
      <c r="J60" s="36">
        <f t="shared" si="12"/>
        <v>0.6177884615384615</v>
      </c>
      <c r="K60" s="36">
        <f t="shared" si="13"/>
        <v>0.6284722222222222</v>
      </c>
      <c r="L60" s="41">
        <f t="shared" si="14"/>
        <v>40</v>
      </c>
      <c r="M60" s="4"/>
      <c r="N60" s="4"/>
    </row>
    <row r="61" spans="1:15" s="66" customFormat="1" ht="12.75" customHeight="1">
      <c r="A61" s="28">
        <v>2</v>
      </c>
      <c r="B61" s="28">
        <f aca="true" t="shared" si="15" ref="B61:B79">B60-A61</f>
        <v>30.5</v>
      </c>
      <c r="C61" s="28">
        <f>C60+A61</f>
        <v>164.5</v>
      </c>
      <c r="D61" s="39" t="s">
        <v>878</v>
      </c>
      <c r="E61" s="29" t="s">
        <v>877</v>
      </c>
      <c r="F61" s="29"/>
      <c r="G61" s="36">
        <f t="shared" si="9"/>
        <v>0.5989583333333333</v>
      </c>
      <c r="H61" s="36">
        <f t="shared" si="10"/>
        <v>0.60625</v>
      </c>
      <c r="I61" s="36">
        <f t="shared" si="11"/>
        <v>0.6145833333333333</v>
      </c>
      <c r="J61" s="36">
        <f t="shared" si="12"/>
        <v>0.624198717948718</v>
      </c>
      <c r="K61" s="36">
        <f t="shared" si="13"/>
        <v>0.6354166666666666</v>
      </c>
      <c r="L61" s="41">
        <f t="shared" si="14"/>
        <v>42</v>
      </c>
      <c r="M61" s="4"/>
      <c r="N61" s="4"/>
      <c r="O61" s="4"/>
    </row>
    <row r="62" spans="1:15" s="66" customFormat="1" ht="12.75" customHeight="1">
      <c r="A62" s="28">
        <v>0.5</v>
      </c>
      <c r="B62" s="28">
        <f t="shared" si="15"/>
        <v>30</v>
      </c>
      <c r="C62" s="28">
        <f aca="true" t="shared" si="16" ref="C62:C79">C61+A62</f>
        <v>165</v>
      </c>
      <c r="D62" s="39" t="s">
        <v>876</v>
      </c>
      <c r="E62" s="29" t="s">
        <v>154</v>
      </c>
      <c r="F62" s="29"/>
      <c r="G62" s="36">
        <f t="shared" si="9"/>
        <v>0.6002604166666666</v>
      </c>
      <c r="H62" s="36">
        <f t="shared" si="10"/>
        <v>0.6076388888888888</v>
      </c>
      <c r="I62" s="36">
        <f t="shared" si="11"/>
        <v>0.6160714285714286</v>
      </c>
      <c r="J62" s="36">
        <f t="shared" si="12"/>
        <v>0.625801282051282</v>
      </c>
      <c r="K62" s="36">
        <f t="shared" si="13"/>
        <v>0.6371527777777778</v>
      </c>
      <c r="L62" s="41">
        <f t="shared" si="14"/>
        <v>42.5</v>
      </c>
      <c r="M62" s="4"/>
      <c r="N62" s="4"/>
      <c r="O62" s="4"/>
    </row>
    <row r="63" spans="1:15" s="66" customFormat="1" ht="12.75" customHeight="1">
      <c r="A63" s="28">
        <v>7</v>
      </c>
      <c r="B63" s="28">
        <f t="shared" si="15"/>
        <v>23</v>
      </c>
      <c r="C63" s="28">
        <f t="shared" si="16"/>
        <v>172</v>
      </c>
      <c r="D63" s="39" t="s">
        <v>880</v>
      </c>
      <c r="E63" s="29" t="s">
        <v>879</v>
      </c>
      <c r="F63" s="29"/>
      <c r="G63" s="36">
        <f t="shared" si="9"/>
        <v>0.6184895833333333</v>
      </c>
      <c r="H63" s="36">
        <f t="shared" si="10"/>
        <v>0.6270833333333333</v>
      </c>
      <c r="I63" s="36">
        <f t="shared" si="11"/>
        <v>0.6369047619047619</v>
      </c>
      <c r="J63" s="36">
        <f t="shared" si="12"/>
        <v>0.6482371794871795</v>
      </c>
      <c r="K63" s="36">
        <f t="shared" si="13"/>
        <v>0.6614583333333333</v>
      </c>
      <c r="L63" s="41">
        <f t="shared" si="14"/>
        <v>49.5</v>
      </c>
      <c r="M63" s="4"/>
      <c r="N63" s="4"/>
      <c r="O63" s="4"/>
    </row>
    <row r="64" spans="1:15" s="66" customFormat="1" ht="12.75" customHeight="1">
      <c r="A64" s="28">
        <v>6</v>
      </c>
      <c r="B64" s="28">
        <f t="shared" si="15"/>
        <v>17</v>
      </c>
      <c r="C64" s="28">
        <f t="shared" si="16"/>
        <v>178</v>
      </c>
      <c r="D64" s="51" t="s">
        <v>425</v>
      </c>
      <c r="E64" s="29" t="s">
        <v>424</v>
      </c>
      <c r="F64" s="29"/>
      <c r="G64" s="36">
        <f t="shared" si="9"/>
        <v>0.6341145833333333</v>
      </c>
      <c r="H64" s="36">
        <f t="shared" si="10"/>
        <v>0.6437499999999999</v>
      </c>
      <c r="I64" s="36">
        <f t="shared" si="11"/>
        <v>0.6547619047619048</v>
      </c>
      <c r="J64" s="36">
        <f t="shared" si="12"/>
        <v>0.6674679487179487</v>
      </c>
      <c r="K64" s="36">
        <f t="shared" si="13"/>
        <v>0.6822916666666666</v>
      </c>
      <c r="L64" s="41">
        <f t="shared" si="14"/>
        <v>55.5</v>
      </c>
      <c r="M64" s="4"/>
      <c r="N64" s="4"/>
      <c r="O64" s="4"/>
    </row>
    <row r="65" spans="1:15" s="66" customFormat="1" ht="12.75" customHeight="1">
      <c r="A65" s="28">
        <v>3</v>
      </c>
      <c r="B65" s="28">
        <f t="shared" si="15"/>
        <v>14</v>
      </c>
      <c r="C65" s="28">
        <f t="shared" si="16"/>
        <v>181</v>
      </c>
      <c r="D65" s="39" t="s">
        <v>426</v>
      </c>
      <c r="E65" s="160" t="s">
        <v>424</v>
      </c>
      <c r="F65" s="29"/>
      <c r="G65" s="36">
        <f t="shared" si="9"/>
        <v>0.6419270833333333</v>
      </c>
      <c r="H65" s="36">
        <f t="shared" si="10"/>
        <v>0.6520833333333333</v>
      </c>
      <c r="I65" s="36">
        <f t="shared" si="11"/>
        <v>0.6636904761904762</v>
      </c>
      <c r="J65" s="36">
        <f t="shared" si="12"/>
        <v>0.6770833333333333</v>
      </c>
      <c r="K65" s="36">
        <f t="shared" si="13"/>
        <v>0.6927083333333333</v>
      </c>
      <c r="L65" s="41">
        <f t="shared" si="14"/>
        <v>58.5</v>
      </c>
      <c r="M65" s="4"/>
      <c r="N65" s="4"/>
      <c r="O65" s="4"/>
    </row>
    <row r="66" spans="1:15" s="66" customFormat="1" ht="12.75" customHeight="1">
      <c r="A66" s="28">
        <v>4</v>
      </c>
      <c r="B66" s="28">
        <f t="shared" si="15"/>
        <v>10</v>
      </c>
      <c r="C66" s="28">
        <f t="shared" si="16"/>
        <v>185</v>
      </c>
      <c r="D66" s="39" t="s">
        <v>427</v>
      </c>
      <c r="E66" s="29" t="s">
        <v>424</v>
      </c>
      <c r="F66" s="29"/>
      <c r="G66" s="36">
        <f t="shared" si="9"/>
        <v>0.65234375</v>
      </c>
      <c r="H66" s="36">
        <f t="shared" si="10"/>
        <v>0.6631944444444444</v>
      </c>
      <c r="I66" s="36">
        <f t="shared" si="11"/>
        <v>0.675595238095238</v>
      </c>
      <c r="J66" s="36">
        <f t="shared" si="12"/>
        <v>0.6899038461538461</v>
      </c>
      <c r="K66" s="36">
        <f t="shared" si="13"/>
        <v>0.7065972222222222</v>
      </c>
      <c r="L66" s="41">
        <f t="shared" si="14"/>
        <v>62.5</v>
      </c>
      <c r="M66" s="4"/>
      <c r="N66" s="4"/>
      <c r="O66" s="4"/>
    </row>
    <row r="67" spans="1:15" s="66" customFormat="1" ht="12.75" customHeight="1">
      <c r="A67" s="28">
        <v>2.5</v>
      </c>
      <c r="B67" s="28">
        <f t="shared" si="15"/>
        <v>7.5</v>
      </c>
      <c r="C67" s="28">
        <f t="shared" si="16"/>
        <v>187.5</v>
      </c>
      <c r="D67" s="39" t="s">
        <v>428</v>
      </c>
      <c r="E67" s="29" t="s">
        <v>238</v>
      </c>
      <c r="F67" s="29"/>
      <c r="G67" s="36">
        <f t="shared" si="9"/>
        <v>0.6588541666666666</v>
      </c>
      <c r="H67" s="36">
        <f t="shared" si="10"/>
        <v>0.6701388888888888</v>
      </c>
      <c r="I67" s="36">
        <f t="shared" si="11"/>
        <v>0.6830357142857142</v>
      </c>
      <c r="J67" s="36">
        <f t="shared" si="12"/>
        <v>0.6979166666666666</v>
      </c>
      <c r="K67" s="36">
        <f t="shared" si="13"/>
        <v>0.7152777777777777</v>
      </c>
      <c r="L67" s="41">
        <f t="shared" si="14"/>
        <v>65</v>
      </c>
      <c r="M67" s="4"/>
      <c r="N67" s="4"/>
      <c r="O67" s="4"/>
    </row>
    <row r="68" spans="1:15" s="66" customFormat="1" ht="12.75" customHeight="1" hidden="1">
      <c r="A68" s="28"/>
      <c r="B68" s="28">
        <f t="shared" si="15"/>
        <v>7.5</v>
      </c>
      <c r="C68" s="28">
        <f t="shared" si="16"/>
        <v>187.5</v>
      </c>
      <c r="D68" s="78"/>
      <c r="E68" s="85"/>
      <c r="F68" s="29"/>
      <c r="G68" s="36">
        <f t="shared" si="9"/>
        <v>0.6588541666666666</v>
      </c>
      <c r="H68" s="36">
        <f t="shared" si="10"/>
        <v>0.6701388888888888</v>
      </c>
      <c r="I68" s="36">
        <f t="shared" si="11"/>
        <v>0.6830357142857142</v>
      </c>
      <c r="J68" s="36">
        <f t="shared" si="12"/>
        <v>0.6979166666666666</v>
      </c>
      <c r="K68" s="36">
        <f t="shared" si="13"/>
        <v>0.7152777777777777</v>
      </c>
      <c r="L68" s="41">
        <f t="shared" si="14"/>
        <v>65</v>
      </c>
      <c r="M68" s="4"/>
      <c r="N68" s="4"/>
      <c r="O68" s="4"/>
    </row>
    <row r="69" spans="1:15" s="66" customFormat="1" ht="12.75" customHeight="1" hidden="1">
      <c r="A69" s="28"/>
      <c r="B69" s="28">
        <f t="shared" si="15"/>
        <v>7.5</v>
      </c>
      <c r="C69" s="28">
        <f t="shared" si="16"/>
        <v>187.5</v>
      </c>
      <c r="D69" s="78"/>
      <c r="E69" s="85"/>
      <c r="F69" s="29"/>
      <c r="G69" s="36">
        <f t="shared" si="9"/>
        <v>0.6588541666666666</v>
      </c>
      <c r="H69" s="36">
        <f t="shared" si="10"/>
        <v>0.6701388888888888</v>
      </c>
      <c r="I69" s="36">
        <f t="shared" si="11"/>
        <v>0.6830357142857142</v>
      </c>
      <c r="J69" s="36">
        <f t="shared" si="12"/>
        <v>0.6979166666666666</v>
      </c>
      <c r="K69" s="36">
        <f t="shared" si="13"/>
        <v>0.7152777777777777</v>
      </c>
      <c r="L69" s="41">
        <f t="shared" si="14"/>
        <v>65</v>
      </c>
      <c r="M69" s="4"/>
      <c r="N69" s="4"/>
      <c r="O69" s="4"/>
    </row>
    <row r="70" spans="1:15" s="66" customFormat="1" ht="12.75" customHeight="1" hidden="1">
      <c r="A70" s="28"/>
      <c r="B70" s="28">
        <f t="shared" si="15"/>
        <v>7.5</v>
      </c>
      <c r="C70" s="28">
        <f t="shared" si="16"/>
        <v>187.5</v>
      </c>
      <c r="D70" s="78"/>
      <c r="E70" s="85"/>
      <c r="F70" s="29"/>
      <c r="G70" s="36">
        <f t="shared" si="9"/>
        <v>0.6588541666666666</v>
      </c>
      <c r="H70" s="36">
        <f t="shared" si="10"/>
        <v>0.6701388888888888</v>
      </c>
      <c r="I70" s="36">
        <f t="shared" si="11"/>
        <v>0.6830357142857142</v>
      </c>
      <c r="J70" s="36">
        <f t="shared" si="12"/>
        <v>0.6979166666666666</v>
      </c>
      <c r="K70" s="36">
        <f t="shared" si="13"/>
        <v>0.7152777777777777</v>
      </c>
      <c r="L70" s="41">
        <f t="shared" si="14"/>
        <v>65</v>
      </c>
      <c r="M70" s="4"/>
      <c r="N70" s="4"/>
      <c r="O70" s="4"/>
    </row>
    <row r="71" spans="1:15" s="66" customFormat="1" ht="12.75" customHeight="1" hidden="1">
      <c r="A71" s="28"/>
      <c r="B71" s="28">
        <f t="shared" si="15"/>
        <v>7.5</v>
      </c>
      <c r="C71" s="28">
        <f t="shared" si="16"/>
        <v>187.5</v>
      </c>
      <c r="D71" s="78"/>
      <c r="E71" s="85"/>
      <c r="F71" s="29"/>
      <c r="G71" s="36">
        <f t="shared" si="9"/>
        <v>0.6588541666666666</v>
      </c>
      <c r="H71" s="36">
        <f t="shared" si="10"/>
        <v>0.6701388888888888</v>
      </c>
      <c r="I71" s="36">
        <f t="shared" si="11"/>
        <v>0.6830357142857142</v>
      </c>
      <c r="J71" s="36">
        <f t="shared" si="12"/>
        <v>0.6979166666666666</v>
      </c>
      <c r="K71" s="36">
        <f t="shared" si="13"/>
        <v>0.7152777777777777</v>
      </c>
      <c r="L71" s="41">
        <f t="shared" si="14"/>
        <v>65</v>
      </c>
      <c r="M71" s="4"/>
      <c r="N71" s="3"/>
      <c r="O71" s="3"/>
    </row>
    <row r="72" spans="1:15" s="66" customFormat="1" ht="12.75" customHeight="1" hidden="1">
      <c r="A72" s="28"/>
      <c r="B72" s="28">
        <f t="shared" si="15"/>
        <v>7.5</v>
      </c>
      <c r="C72" s="28">
        <f t="shared" si="16"/>
        <v>187.5</v>
      </c>
      <c r="D72" s="78"/>
      <c r="E72" s="85"/>
      <c r="F72" s="29"/>
      <c r="G72" s="36">
        <f t="shared" si="9"/>
        <v>0.6588541666666666</v>
      </c>
      <c r="H72" s="36">
        <f t="shared" si="10"/>
        <v>0.6701388888888888</v>
      </c>
      <c r="I72" s="36">
        <f t="shared" si="11"/>
        <v>0.6830357142857142</v>
      </c>
      <c r="J72" s="36">
        <f t="shared" si="12"/>
        <v>0.6979166666666666</v>
      </c>
      <c r="K72" s="36">
        <f t="shared" si="13"/>
        <v>0.7152777777777777</v>
      </c>
      <c r="L72" s="41">
        <f t="shared" si="14"/>
        <v>65</v>
      </c>
      <c r="M72" s="4"/>
      <c r="N72" s="3"/>
      <c r="O72" s="3"/>
    </row>
    <row r="73" spans="1:13" ht="12.75" customHeight="1" hidden="1">
      <c r="A73" s="28"/>
      <c r="B73" s="28">
        <f t="shared" si="15"/>
        <v>7.5</v>
      </c>
      <c r="C73" s="28">
        <f t="shared" si="16"/>
        <v>187.5</v>
      </c>
      <c r="D73" s="78"/>
      <c r="E73" s="85"/>
      <c r="F73" s="29"/>
      <c r="G73" s="36">
        <f t="shared" si="9"/>
        <v>0.6588541666666666</v>
      </c>
      <c r="H73" s="36">
        <f t="shared" si="10"/>
        <v>0.6701388888888888</v>
      </c>
      <c r="I73" s="36">
        <f t="shared" si="11"/>
        <v>0.6830357142857142</v>
      </c>
      <c r="J73" s="36">
        <f t="shared" si="12"/>
        <v>0.6979166666666666</v>
      </c>
      <c r="K73" s="36">
        <f t="shared" si="13"/>
        <v>0.7152777777777777</v>
      </c>
      <c r="L73" s="41">
        <f t="shared" si="14"/>
        <v>65</v>
      </c>
      <c r="M73" s="4"/>
    </row>
    <row r="74" spans="1:13" ht="12.75" customHeight="1" hidden="1">
      <c r="A74" s="28"/>
      <c r="B74" s="28">
        <f t="shared" si="15"/>
        <v>7.5</v>
      </c>
      <c r="C74" s="28">
        <f t="shared" si="16"/>
        <v>187.5</v>
      </c>
      <c r="D74" s="78"/>
      <c r="E74" s="85"/>
      <c r="F74" s="29"/>
      <c r="G74" s="36">
        <f t="shared" si="9"/>
        <v>0.6588541666666666</v>
      </c>
      <c r="H74" s="36">
        <f t="shared" si="10"/>
        <v>0.6701388888888888</v>
      </c>
      <c r="I74" s="36">
        <f t="shared" si="11"/>
        <v>0.6830357142857142</v>
      </c>
      <c r="J74" s="36">
        <f t="shared" si="12"/>
        <v>0.6979166666666666</v>
      </c>
      <c r="K74" s="36">
        <f t="shared" si="13"/>
        <v>0.7152777777777777</v>
      </c>
      <c r="L74" s="41">
        <f t="shared" si="14"/>
        <v>65</v>
      </c>
      <c r="M74" s="4"/>
    </row>
    <row r="75" spans="1:13" ht="12.75" customHeight="1" hidden="1">
      <c r="A75" s="28"/>
      <c r="B75" s="28">
        <f t="shared" si="15"/>
        <v>7.5</v>
      </c>
      <c r="C75" s="28">
        <f t="shared" si="16"/>
        <v>187.5</v>
      </c>
      <c r="D75" s="78"/>
      <c r="E75" s="85"/>
      <c r="F75" s="29"/>
      <c r="G75" s="36">
        <f t="shared" si="9"/>
        <v>0.6588541666666666</v>
      </c>
      <c r="H75" s="36">
        <f t="shared" si="10"/>
        <v>0.6701388888888888</v>
      </c>
      <c r="I75" s="36">
        <f t="shared" si="11"/>
        <v>0.6830357142857142</v>
      </c>
      <c r="J75" s="36">
        <f t="shared" si="12"/>
        <v>0.6979166666666666</v>
      </c>
      <c r="K75" s="36">
        <f t="shared" si="13"/>
        <v>0.7152777777777777</v>
      </c>
      <c r="L75" s="41">
        <f t="shared" si="14"/>
        <v>65</v>
      </c>
      <c r="M75" s="4"/>
    </row>
    <row r="76" spans="1:13" ht="12.75" customHeight="1" hidden="1">
      <c r="A76" s="28"/>
      <c r="B76" s="28">
        <f t="shared" si="15"/>
        <v>7.5</v>
      </c>
      <c r="C76" s="28">
        <f t="shared" si="16"/>
        <v>187.5</v>
      </c>
      <c r="D76" s="78"/>
      <c r="E76" s="85"/>
      <c r="F76" s="29"/>
      <c r="G76" s="36">
        <f t="shared" si="9"/>
        <v>0.6588541666666666</v>
      </c>
      <c r="H76" s="36">
        <f t="shared" si="10"/>
        <v>0.6701388888888888</v>
      </c>
      <c r="I76" s="36">
        <f t="shared" si="11"/>
        <v>0.6830357142857142</v>
      </c>
      <c r="J76" s="36">
        <f t="shared" si="12"/>
        <v>0.6979166666666666</v>
      </c>
      <c r="K76" s="36">
        <f t="shared" si="13"/>
        <v>0.7152777777777777</v>
      </c>
      <c r="L76" s="41">
        <f t="shared" si="14"/>
        <v>65</v>
      </c>
      <c r="M76" s="4"/>
    </row>
    <row r="77" spans="1:12" ht="12.75" customHeight="1" hidden="1">
      <c r="A77" s="28"/>
      <c r="B77" s="28">
        <f t="shared" si="15"/>
        <v>7.5</v>
      </c>
      <c r="C77" s="28">
        <f t="shared" si="16"/>
        <v>187.5</v>
      </c>
      <c r="D77" s="78"/>
      <c r="E77" s="85"/>
      <c r="F77" s="29"/>
      <c r="G77" s="36">
        <f t="shared" si="9"/>
        <v>0.6588541666666666</v>
      </c>
      <c r="H77" s="36">
        <f t="shared" si="10"/>
        <v>0.6701388888888888</v>
      </c>
      <c r="I77" s="36">
        <f t="shared" si="11"/>
        <v>0.6830357142857142</v>
      </c>
      <c r="J77" s="36">
        <f t="shared" si="12"/>
        <v>0.6979166666666666</v>
      </c>
      <c r="K77" s="36">
        <f t="shared" si="13"/>
        <v>0.7152777777777777</v>
      </c>
      <c r="L77" s="41">
        <f t="shared" si="14"/>
        <v>65</v>
      </c>
    </row>
    <row r="78" spans="1:12" ht="12.75" customHeight="1" hidden="1">
      <c r="A78" s="28"/>
      <c r="B78" s="28">
        <f t="shared" si="15"/>
        <v>7.5</v>
      </c>
      <c r="C78" s="28">
        <f t="shared" si="16"/>
        <v>187.5</v>
      </c>
      <c r="D78" s="78"/>
      <c r="E78" s="85"/>
      <c r="F78" s="29"/>
      <c r="G78" s="36">
        <f t="shared" si="9"/>
        <v>0.6588541666666666</v>
      </c>
      <c r="H78" s="36">
        <f t="shared" si="10"/>
        <v>0.6701388888888888</v>
      </c>
      <c r="I78" s="36">
        <f t="shared" si="11"/>
        <v>0.6830357142857142</v>
      </c>
      <c r="J78" s="36">
        <f t="shared" si="12"/>
        <v>0.6979166666666666</v>
      </c>
      <c r="K78" s="36">
        <f t="shared" si="13"/>
        <v>0.7152777777777777</v>
      </c>
      <c r="L78" s="41">
        <f t="shared" si="14"/>
        <v>65</v>
      </c>
    </row>
    <row r="79" spans="1:12" ht="12.75" customHeight="1" hidden="1">
      <c r="A79" s="28"/>
      <c r="B79" s="28">
        <f t="shared" si="15"/>
        <v>7.5</v>
      </c>
      <c r="C79" s="28">
        <f t="shared" si="16"/>
        <v>187.5</v>
      </c>
      <c r="D79" s="78"/>
      <c r="E79" s="85"/>
      <c r="F79" s="29"/>
      <c r="G79" s="36">
        <f t="shared" si="9"/>
        <v>0.6588541666666666</v>
      </c>
      <c r="H79" s="36">
        <f t="shared" si="10"/>
        <v>0.6701388888888888</v>
      </c>
      <c r="I79" s="36">
        <f t="shared" si="11"/>
        <v>0.6830357142857142</v>
      </c>
      <c r="J79" s="36">
        <f t="shared" si="12"/>
        <v>0.6979166666666666</v>
      </c>
      <c r="K79" s="36">
        <f t="shared" si="13"/>
        <v>0.7152777777777777</v>
      </c>
      <c r="L79" s="41">
        <f t="shared" si="14"/>
        <v>65</v>
      </c>
    </row>
    <row r="80" spans="1:13" ht="12.75" customHeight="1">
      <c r="A80" s="28">
        <v>7.5</v>
      </c>
      <c r="B80" s="28">
        <f>B79-A80</f>
        <v>0</v>
      </c>
      <c r="C80" s="28">
        <f>C79+A80</f>
        <v>195</v>
      </c>
      <c r="D80" s="331" t="s">
        <v>429</v>
      </c>
      <c r="E80" s="85"/>
      <c r="F80" s="29"/>
      <c r="G80" s="36">
        <f t="shared" si="9"/>
        <v>0.6783854166666666</v>
      </c>
      <c r="H80" s="36">
        <f t="shared" si="10"/>
        <v>0.6909722222222222</v>
      </c>
      <c r="I80" s="36">
        <f t="shared" si="11"/>
        <v>0.7053571428571428</v>
      </c>
      <c r="J80" s="36">
        <f t="shared" si="12"/>
        <v>0.7219551282051282</v>
      </c>
      <c r="K80" s="36">
        <f t="shared" si="13"/>
        <v>0.7413194444444444</v>
      </c>
      <c r="L80" s="41">
        <f t="shared" si="14"/>
        <v>72.5</v>
      </c>
      <c r="M80" s="3" t="s">
        <v>48</v>
      </c>
    </row>
  </sheetData>
  <sheetProtection/>
  <mergeCells count="7">
    <mergeCell ref="G6:K6"/>
    <mergeCell ref="C5:G5"/>
    <mergeCell ref="A1:K1"/>
    <mergeCell ref="L1:M1"/>
    <mergeCell ref="A2:K2"/>
    <mergeCell ref="A3:K3"/>
    <mergeCell ref="A4:K4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6" r:id="rId2"/>
  <headerFooter alignWithMargins="0">
    <oddFooter>&amp;L&amp;F   &amp;D  &amp;T&amp;R&amp;8Les communes en lettres majuscules sont des
 chefs-lieux de cantons, sous-préfectures ou préfectures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1">
      <selection activeCell="K22" sqref="A22:K22"/>
    </sheetView>
  </sheetViews>
  <sheetFormatPr defaultColWidth="8.57421875" defaultRowHeight="12.75" customHeight="1"/>
  <cols>
    <col min="1" max="1" width="6.7109375" style="226" customWidth="1"/>
    <col min="2" max="3" width="8.7109375" style="227" customWidth="1"/>
    <col min="4" max="4" width="31.7109375" style="219" customWidth="1"/>
    <col min="5" max="7" width="7.7109375" style="168" customWidth="1"/>
    <col min="8" max="10" width="7.7109375" style="227" customWidth="1"/>
    <col min="11" max="11" width="7.7109375" style="228" customWidth="1"/>
    <col min="12" max="14" width="8.57421875" style="219" customWidth="1"/>
    <col min="15" max="19" width="9.421875" style="219" customWidth="1"/>
    <col min="20" max="16384" width="8.57421875" style="219" customWidth="1"/>
  </cols>
  <sheetData>
    <row r="1" spans="1:19" ht="12.75" customHeight="1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1" t="s">
        <v>1</v>
      </c>
      <c r="M1" s="391"/>
      <c r="N1" s="139">
        <v>0.041666666666666664</v>
      </c>
      <c r="O1" s="140">
        <v>16</v>
      </c>
      <c r="P1" s="140">
        <v>15</v>
      </c>
      <c r="Q1" s="140">
        <v>14</v>
      </c>
      <c r="R1" s="140">
        <v>13</v>
      </c>
      <c r="S1" s="141">
        <v>12</v>
      </c>
    </row>
    <row r="2" spans="1:19" ht="12.75" customHeight="1">
      <c r="A2" s="391" t="s">
        <v>54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220"/>
      <c r="M2" s="218"/>
      <c r="N2" s="220"/>
      <c r="O2" s="220"/>
      <c r="P2" s="135"/>
      <c r="Q2" s="135"/>
      <c r="R2" s="135"/>
      <c r="S2" s="143"/>
    </row>
    <row r="3" spans="1:19" ht="12.75" customHeight="1">
      <c r="A3" s="393" t="s">
        <v>65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221" t="s">
        <v>2</v>
      </c>
      <c r="M3" s="218">
        <v>1</v>
      </c>
      <c r="N3" s="220" t="s">
        <v>3</v>
      </c>
      <c r="O3" s="145">
        <f>($N$1/O1)</f>
        <v>0.0026041666666666665</v>
      </c>
      <c r="P3" s="145">
        <f>($N$1/P1)</f>
        <v>0.0027777777777777775</v>
      </c>
      <c r="Q3" s="145">
        <f>($N$1/Q1)</f>
        <v>0.002976190476190476</v>
      </c>
      <c r="R3" s="145">
        <f>($N$1/R1)</f>
        <v>0.003205128205128205</v>
      </c>
      <c r="S3" s="146">
        <f>($N$1/S1)</f>
        <v>0.003472222222222222</v>
      </c>
    </row>
    <row r="4" spans="1:12" ht="12.75" customHeight="1">
      <c r="A4" s="384" t="s">
        <v>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220"/>
    </row>
    <row r="5" spans="1:14" ht="12.75" customHeight="1" thickBot="1">
      <c r="A5" s="222"/>
      <c r="B5" s="218"/>
      <c r="C5" s="385" t="s">
        <v>77</v>
      </c>
      <c r="D5" s="391"/>
      <c r="E5" s="391"/>
      <c r="F5" s="391"/>
      <c r="G5" s="391"/>
      <c r="H5" s="222">
        <v>193</v>
      </c>
      <c r="I5" s="218" t="s">
        <v>5</v>
      </c>
      <c r="J5" s="218"/>
      <c r="K5" s="223"/>
      <c r="L5" s="148">
        <v>0.10416666666666667</v>
      </c>
      <c r="M5" s="148">
        <v>0.10416666666666667</v>
      </c>
      <c r="N5" s="142" t="s">
        <v>6</v>
      </c>
    </row>
    <row r="6" spans="1:15" ht="12.75" customHeight="1" thickBot="1">
      <c r="A6" s="224"/>
      <c r="B6" s="211" t="s">
        <v>5</v>
      </c>
      <c r="C6" s="212"/>
      <c r="D6" s="213" t="s">
        <v>7</v>
      </c>
      <c r="E6" s="152" t="s">
        <v>8</v>
      </c>
      <c r="F6" s="152" t="s">
        <v>9</v>
      </c>
      <c r="G6" s="386" t="s">
        <v>10</v>
      </c>
      <c r="H6" s="386"/>
      <c r="I6" s="386"/>
      <c r="J6" s="386"/>
      <c r="K6" s="386"/>
      <c r="L6" s="148">
        <v>0.4583333333333333</v>
      </c>
      <c r="M6" s="148">
        <v>0.4583333333333333</v>
      </c>
      <c r="N6" s="154" t="s">
        <v>11</v>
      </c>
      <c r="O6" s="142"/>
    </row>
    <row r="7" spans="1:15" ht="12.75" customHeight="1" thickBot="1">
      <c r="A7" s="214" t="s">
        <v>12</v>
      </c>
      <c r="B7" s="215" t="s">
        <v>13</v>
      </c>
      <c r="C7" s="215" t="s">
        <v>14</v>
      </c>
      <c r="D7" s="216"/>
      <c r="E7" s="158" t="s">
        <v>15</v>
      </c>
      <c r="F7" s="158"/>
      <c r="G7" s="158" t="s">
        <v>16</v>
      </c>
      <c r="H7" s="158" t="s">
        <v>17</v>
      </c>
      <c r="I7" s="158" t="s">
        <v>18</v>
      </c>
      <c r="J7" s="158" t="s">
        <v>19</v>
      </c>
      <c r="K7" s="158" t="s">
        <v>20</v>
      </c>
      <c r="L7" s="136"/>
      <c r="M7" s="162"/>
      <c r="N7" s="142"/>
      <c r="O7" s="142"/>
    </row>
    <row r="8" spans="1:15" ht="12.75" customHeight="1">
      <c r="A8" s="169"/>
      <c r="B8" s="169"/>
      <c r="C8" s="169"/>
      <c r="D8" s="336" t="s">
        <v>425</v>
      </c>
      <c r="E8" s="339"/>
      <c r="F8" s="229"/>
      <c r="G8" s="151"/>
      <c r="H8" s="171"/>
      <c r="I8" s="171"/>
      <c r="J8" s="171"/>
      <c r="K8" s="171"/>
      <c r="L8" s="161"/>
      <c r="M8" s="162"/>
      <c r="N8" s="142"/>
      <c r="O8" s="142"/>
    </row>
    <row r="9" spans="1:15" ht="12.75" customHeight="1">
      <c r="A9" s="327">
        <v>0</v>
      </c>
      <c r="B9" s="159">
        <f>$H$5</f>
        <v>193</v>
      </c>
      <c r="C9" s="159">
        <v>0</v>
      </c>
      <c r="D9" s="331" t="s">
        <v>429</v>
      </c>
      <c r="E9" s="298"/>
      <c r="F9" s="230"/>
      <c r="G9" s="163">
        <f>$L$5</f>
        <v>0.10416666666666667</v>
      </c>
      <c r="H9" s="163">
        <f>$L$5</f>
        <v>0.10416666666666667</v>
      </c>
      <c r="I9" s="163">
        <f>$L$5</f>
        <v>0.10416666666666667</v>
      </c>
      <c r="J9" s="163">
        <f>$M$5</f>
        <v>0.10416666666666667</v>
      </c>
      <c r="K9" s="163">
        <f>$M$5</f>
        <v>0.10416666666666667</v>
      </c>
      <c r="L9" s="164"/>
      <c r="M9" s="162"/>
      <c r="N9" s="162"/>
      <c r="O9" s="162"/>
    </row>
    <row r="10" spans="1:15" ht="12.75" customHeight="1">
      <c r="A10" s="327">
        <v>3</v>
      </c>
      <c r="B10" s="159">
        <f>B9-A10</f>
        <v>190</v>
      </c>
      <c r="C10" s="159">
        <f>C9+A10</f>
        <v>3</v>
      </c>
      <c r="D10" s="303" t="s">
        <v>802</v>
      </c>
      <c r="E10" s="296" t="s">
        <v>432</v>
      </c>
      <c r="F10" s="230"/>
      <c r="G10" s="165">
        <f>SUM($G$9+$O$3*C10)</f>
        <v>0.11197916666666667</v>
      </c>
      <c r="H10" s="165">
        <f>SUM($H$9+$P$3*C10)</f>
        <v>0.1125</v>
      </c>
      <c r="I10" s="165">
        <f>SUM($I$9+$Q$3*C10)</f>
        <v>0.1130952380952381</v>
      </c>
      <c r="J10" s="165">
        <f>SUM($J$9+$R$3*C10)</f>
        <v>0.1137820512820513</v>
      </c>
      <c r="K10" s="165">
        <f>SUM($K$9+$S$3*C10)</f>
        <v>0.11458333333333334</v>
      </c>
      <c r="L10" s="164"/>
      <c r="M10" s="162"/>
      <c r="N10" s="162"/>
      <c r="O10" s="162"/>
    </row>
    <row r="11" spans="1:15" ht="12.75" customHeight="1">
      <c r="A11" s="327">
        <v>8</v>
      </c>
      <c r="B11" s="159">
        <f aca="true" t="shared" si="0" ref="B11:B49">B10-A11</f>
        <v>182</v>
      </c>
      <c r="C11" s="159">
        <f aca="true" t="shared" si="1" ref="C11:C49">C10+A11</f>
        <v>11</v>
      </c>
      <c r="D11" s="303" t="s">
        <v>433</v>
      </c>
      <c r="E11" s="297" t="s">
        <v>432</v>
      </c>
      <c r="F11" s="230"/>
      <c r="G11" s="165">
        <f aca="true" t="shared" si="2" ref="G11:G49">SUM($G$9+$O$3*C11)</f>
        <v>0.1328125</v>
      </c>
      <c r="H11" s="165">
        <f aca="true" t="shared" si="3" ref="H11:H49">SUM($H$9+$P$3*C11)</f>
        <v>0.13472222222222222</v>
      </c>
      <c r="I11" s="165">
        <f aca="true" t="shared" si="4" ref="I11:I49">SUM($I$9+$Q$3*C11)</f>
        <v>0.13690476190476192</v>
      </c>
      <c r="J11" s="165">
        <f aca="true" t="shared" si="5" ref="J11:J49">SUM($J$9+$R$3*C11)</f>
        <v>0.13942307692307693</v>
      </c>
      <c r="K11" s="165">
        <f aca="true" t="shared" si="6" ref="K11:K49">SUM($K$9+$S$3*C11)</f>
        <v>0.1423611111111111</v>
      </c>
      <c r="L11" s="164"/>
      <c r="M11" s="162"/>
      <c r="N11" s="162"/>
      <c r="O11" s="162"/>
    </row>
    <row r="12" spans="1:15" ht="12.75" customHeight="1">
      <c r="A12" s="327">
        <v>6</v>
      </c>
      <c r="B12" s="159">
        <f t="shared" si="0"/>
        <v>176</v>
      </c>
      <c r="C12" s="159">
        <f t="shared" si="1"/>
        <v>17</v>
      </c>
      <c r="D12" s="303" t="s">
        <v>434</v>
      </c>
      <c r="E12" s="297" t="s">
        <v>432</v>
      </c>
      <c r="F12" s="230"/>
      <c r="G12" s="165">
        <f t="shared" si="2"/>
        <v>0.1484375</v>
      </c>
      <c r="H12" s="165">
        <f t="shared" si="3"/>
        <v>0.15138888888888888</v>
      </c>
      <c r="I12" s="165">
        <f t="shared" si="4"/>
        <v>0.15476190476190477</v>
      </c>
      <c r="J12" s="165">
        <f t="shared" si="5"/>
        <v>0.15865384615384615</v>
      </c>
      <c r="K12" s="165">
        <f t="shared" si="6"/>
        <v>0.16319444444444445</v>
      </c>
      <c r="L12" s="164"/>
      <c r="M12" s="162"/>
      <c r="N12" s="162"/>
      <c r="O12" s="162"/>
    </row>
    <row r="13" spans="1:15" ht="12.75" customHeight="1">
      <c r="A13" s="327">
        <v>3</v>
      </c>
      <c r="B13" s="159">
        <f t="shared" si="0"/>
        <v>173</v>
      </c>
      <c r="C13" s="159">
        <f t="shared" si="1"/>
        <v>20</v>
      </c>
      <c r="D13" s="303" t="s">
        <v>435</v>
      </c>
      <c r="E13" s="297" t="s">
        <v>432</v>
      </c>
      <c r="F13" s="230"/>
      <c r="G13" s="165">
        <f t="shared" si="2"/>
        <v>0.15625</v>
      </c>
      <c r="H13" s="165">
        <f t="shared" si="3"/>
        <v>0.1597222222222222</v>
      </c>
      <c r="I13" s="165">
        <f t="shared" si="4"/>
        <v>0.1636904761904762</v>
      </c>
      <c r="J13" s="165">
        <f t="shared" si="5"/>
        <v>0.16826923076923078</v>
      </c>
      <c r="K13" s="165">
        <f t="shared" si="6"/>
        <v>0.1736111111111111</v>
      </c>
      <c r="L13" s="164"/>
      <c r="M13" s="162"/>
      <c r="N13" s="162"/>
      <c r="O13" s="162"/>
    </row>
    <row r="14" spans="1:15" ht="12.75" customHeight="1">
      <c r="A14" s="327">
        <v>7.5</v>
      </c>
      <c r="B14" s="159">
        <f t="shared" si="0"/>
        <v>165.5</v>
      </c>
      <c r="C14" s="159">
        <f t="shared" si="1"/>
        <v>27.5</v>
      </c>
      <c r="D14" s="303" t="s">
        <v>436</v>
      </c>
      <c r="E14" s="297" t="s">
        <v>432</v>
      </c>
      <c r="F14" s="230"/>
      <c r="G14" s="165">
        <f t="shared" si="2"/>
        <v>0.17578125</v>
      </c>
      <c r="H14" s="165">
        <f t="shared" si="3"/>
        <v>0.18055555555555555</v>
      </c>
      <c r="I14" s="165">
        <f t="shared" si="4"/>
        <v>0.18601190476190477</v>
      </c>
      <c r="J14" s="165">
        <f t="shared" si="5"/>
        <v>0.1923076923076923</v>
      </c>
      <c r="K14" s="165">
        <f t="shared" si="6"/>
        <v>0.1996527777777778</v>
      </c>
      <c r="L14" s="164"/>
      <c r="M14" s="162"/>
      <c r="N14" s="162"/>
      <c r="O14" s="162"/>
    </row>
    <row r="15" spans="1:15" ht="12.75" customHeight="1">
      <c r="A15" s="327">
        <v>4.5</v>
      </c>
      <c r="B15" s="159">
        <f t="shared" si="0"/>
        <v>161</v>
      </c>
      <c r="C15" s="159">
        <f t="shared" si="1"/>
        <v>32</v>
      </c>
      <c r="D15" s="303" t="s">
        <v>814</v>
      </c>
      <c r="E15" s="297" t="s">
        <v>162</v>
      </c>
      <c r="F15" s="230"/>
      <c r="G15" s="165">
        <f t="shared" si="2"/>
        <v>0.1875</v>
      </c>
      <c r="H15" s="165">
        <f t="shared" si="3"/>
        <v>0.19305555555555554</v>
      </c>
      <c r="I15" s="165">
        <f t="shared" si="4"/>
        <v>0.19940476190476192</v>
      </c>
      <c r="J15" s="165">
        <f t="shared" si="5"/>
        <v>0.20673076923076922</v>
      </c>
      <c r="K15" s="165">
        <f t="shared" si="6"/>
        <v>0.2152777777777778</v>
      </c>
      <c r="L15" s="164"/>
      <c r="M15" s="162"/>
      <c r="N15" s="162"/>
      <c r="O15" s="162"/>
    </row>
    <row r="16" spans="1:15" ht="12.75" customHeight="1">
      <c r="A16" s="327">
        <v>6</v>
      </c>
      <c r="B16" s="159">
        <f t="shared" si="0"/>
        <v>155</v>
      </c>
      <c r="C16" s="159">
        <f t="shared" si="1"/>
        <v>38</v>
      </c>
      <c r="D16" s="303" t="s">
        <v>437</v>
      </c>
      <c r="E16" s="297" t="s">
        <v>432</v>
      </c>
      <c r="F16" s="230"/>
      <c r="G16" s="165">
        <f t="shared" si="2"/>
        <v>0.203125</v>
      </c>
      <c r="H16" s="165">
        <f t="shared" si="3"/>
        <v>0.2097222222222222</v>
      </c>
      <c r="I16" s="165">
        <f t="shared" si="4"/>
        <v>0.21726190476190477</v>
      </c>
      <c r="J16" s="165">
        <f t="shared" si="5"/>
        <v>0.22596153846153846</v>
      </c>
      <c r="K16" s="165">
        <f t="shared" si="6"/>
        <v>0.2361111111111111</v>
      </c>
      <c r="L16" s="164"/>
      <c r="M16" s="162"/>
      <c r="N16" s="162"/>
      <c r="O16" s="162"/>
    </row>
    <row r="17" spans="1:15" ht="12.75" customHeight="1">
      <c r="A17" s="327">
        <v>5</v>
      </c>
      <c r="B17" s="159">
        <f t="shared" si="0"/>
        <v>150</v>
      </c>
      <c r="C17" s="159">
        <f t="shared" si="1"/>
        <v>43</v>
      </c>
      <c r="D17" s="303" t="s">
        <v>438</v>
      </c>
      <c r="E17" s="297" t="s">
        <v>432</v>
      </c>
      <c r="F17" s="230">
        <v>504</v>
      </c>
      <c r="G17" s="165">
        <f t="shared" si="2"/>
        <v>0.21614583333333331</v>
      </c>
      <c r="H17" s="165">
        <f t="shared" si="3"/>
        <v>0.2236111111111111</v>
      </c>
      <c r="I17" s="165">
        <f t="shared" si="4"/>
        <v>0.23214285714285715</v>
      </c>
      <c r="J17" s="165">
        <f t="shared" si="5"/>
        <v>0.24198717948717946</v>
      </c>
      <c r="K17" s="165">
        <f t="shared" si="6"/>
        <v>0.2534722222222222</v>
      </c>
      <c r="L17" s="164"/>
      <c r="M17" s="162"/>
      <c r="N17" s="162"/>
      <c r="O17" s="162"/>
    </row>
    <row r="18" spans="1:15" ht="12.75" customHeight="1">
      <c r="A18" s="327">
        <v>1.5</v>
      </c>
      <c r="B18" s="159">
        <f t="shared" si="0"/>
        <v>148.5</v>
      </c>
      <c r="C18" s="159">
        <f t="shared" si="1"/>
        <v>44.5</v>
      </c>
      <c r="D18" s="303" t="s">
        <v>439</v>
      </c>
      <c r="E18" s="297" t="s">
        <v>432</v>
      </c>
      <c r="F18" s="230"/>
      <c r="G18" s="165">
        <f t="shared" si="2"/>
        <v>0.22005208333333331</v>
      </c>
      <c r="H18" s="165">
        <f t="shared" si="3"/>
        <v>0.22777777777777777</v>
      </c>
      <c r="I18" s="165">
        <f t="shared" si="4"/>
        <v>0.23660714285714285</v>
      </c>
      <c r="J18" s="165">
        <f t="shared" si="5"/>
        <v>0.2467948717948718</v>
      </c>
      <c r="K18" s="165">
        <f t="shared" si="6"/>
        <v>0.2586805555555555</v>
      </c>
      <c r="L18" s="164"/>
      <c r="M18" s="162"/>
      <c r="N18" s="162"/>
      <c r="O18" s="162"/>
    </row>
    <row r="19" spans="1:15" ht="12.75" customHeight="1">
      <c r="A19" s="327">
        <v>3</v>
      </c>
      <c r="B19" s="159">
        <f t="shared" si="0"/>
        <v>145.5</v>
      </c>
      <c r="C19" s="159">
        <f t="shared" si="1"/>
        <v>47.5</v>
      </c>
      <c r="D19" s="303" t="s">
        <v>751</v>
      </c>
      <c r="E19" s="297" t="s">
        <v>432</v>
      </c>
      <c r="F19" s="230"/>
      <c r="G19" s="165">
        <f t="shared" si="2"/>
        <v>0.22786458333333331</v>
      </c>
      <c r="H19" s="165">
        <f t="shared" si="3"/>
        <v>0.2361111111111111</v>
      </c>
      <c r="I19" s="165">
        <f t="shared" si="4"/>
        <v>0.2455357142857143</v>
      </c>
      <c r="J19" s="165">
        <f t="shared" si="5"/>
        <v>0.2564102564102564</v>
      </c>
      <c r="K19" s="165">
        <f t="shared" si="6"/>
        <v>0.2690972222222222</v>
      </c>
      <c r="L19" s="164"/>
      <c r="M19" s="162"/>
      <c r="N19" s="162"/>
      <c r="O19" s="162"/>
    </row>
    <row r="20" spans="1:15" ht="12.75" customHeight="1">
      <c r="A20" s="327">
        <v>2.5</v>
      </c>
      <c r="B20" s="159">
        <f t="shared" si="0"/>
        <v>143</v>
      </c>
      <c r="C20" s="159">
        <f t="shared" si="1"/>
        <v>50</v>
      </c>
      <c r="D20" s="303" t="s">
        <v>440</v>
      </c>
      <c r="E20" s="297" t="s">
        <v>162</v>
      </c>
      <c r="F20" s="230"/>
      <c r="G20" s="165">
        <f t="shared" si="2"/>
        <v>0.234375</v>
      </c>
      <c r="H20" s="165">
        <f t="shared" si="3"/>
        <v>0.24305555555555552</v>
      </c>
      <c r="I20" s="165">
        <f t="shared" si="4"/>
        <v>0.25297619047619047</v>
      </c>
      <c r="J20" s="165">
        <f t="shared" si="5"/>
        <v>0.2644230769230769</v>
      </c>
      <c r="K20" s="165">
        <f t="shared" si="6"/>
        <v>0.2777777777777778</v>
      </c>
      <c r="L20" s="164"/>
      <c r="M20" s="162"/>
      <c r="N20" s="162"/>
      <c r="O20" s="162"/>
    </row>
    <row r="21" spans="1:15" ht="12.75" customHeight="1">
      <c r="A21" s="327">
        <v>1</v>
      </c>
      <c r="B21" s="159">
        <f t="shared" si="0"/>
        <v>142</v>
      </c>
      <c r="C21" s="159">
        <f t="shared" si="1"/>
        <v>51</v>
      </c>
      <c r="D21" s="307" t="s">
        <v>731</v>
      </c>
      <c r="E21" s="297" t="s">
        <v>162</v>
      </c>
      <c r="F21" s="230"/>
      <c r="G21" s="165">
        <f t="shared" si="2"/>
        <v>0.23697916666666669</v>
      </c>
      <c r="H21" s="165">
        <f t="shared" si="3"/>
        <v>0.24583333333333335</v>
      </c>
      <c r="I21" s="165">
        <f t="shared" si="4"/>
        <v>0.25595238095238093</v>
      </c>
      <c r="J21" s="165">
        <f t="shared" si="5"/>
        <v>0.2676282051282051</v>
      </c>
      <c r="K21" s="165">
        <f t="shared" si="6"/>
        <v>0.28125</v>
      </c>
      <c r="L21" s="164"/>
      <c r="M21" s="162"/>
      <c r="N21" s="162"/>
      <c r="O21" s="162"/>
    </row>
    <row r="22" spans="1:15" ht="12.75" customHeight="1">
      <c r="A22" s="374">
        <v>1.5</v>
      </c>
      <c r="B22" s="352">
        <f t="shared" si="0"/>
        <v>140.5</v>
      </c>
      <c r="C22" s="352">
        <f t="shared" si="1"/>
        <v>52.5</v>
      </c>
      <c r="D22" s="353" t="s">
        <v>441</v>
      </c>
      <c r="E22" s="349" t="s">
        <v>443</v>
      </c>
      <c r="F22" s="375"/>
      <c r="G22" s="356">
        <f t="shared" si="2"/>
        <v>0.24088541666666669</v>
      </c>
      <c r="H22" s="356">
        <f t="shared" si="3"/>
        <v>0.25</v>
      </c>
      <c r="I22" s="356">
        <f t="shared" si="4"/>
        <v>0.2604166666666667</v>
      </c>
      <c r="J22" s="356">
        <f t="shared" si="5"/>
        <v>0.2724358974358974</v>
      </c>
      <c r="K22" s="356">
        <f t="shared" si="6"/>
        <v>0.2864583333333333</v>
      </c>
      <c r="L22" s="164"/>
      <c r="M22" s="162"/>
      <c r="N22" s="162"/>
      <c r="O22" s="162"/>
    </row>
    <row r="23" spans="1:15" ht="12.75" customHeight="1">
      <c r="A23" s="327">
        <v>4</v>
      </c>
      <c r="B23" s="159">
        <f t="shared" si="0"/>
        <v>136.5</v>
      </c>
      <c r="C23" s="159">
        <f t="shared" si="1"/>
        <v>56.5</v>
      </c>
      <c r="D23" s="303" t="s">
        <v>442</v>
      </c>
      <c r="E23" s="297" t="s">
        <v>444</v>
      </c>
      <c r="F23" s="230"/>
      <c r="G23" s="165">
        <f t="shared" si="2"/>
        <v>0.2513020833333333</v>
      </c>
      <c r="H23" s="165">
        <f t="shared" si="3"/>
        <v>0.26111111111111107</v>
      </c>
      <c r="I23" s="165">
        <f t="shared" si="4"/>
        <v>0.27232142857142855</v>
      </c>
      <c r="J23" s="165">
        <f t="shared" si="5"/>
        <v>0.28525641025641024</v>
      </c>
      <c r="K23" s="165">
        <f t="shared" si="6"/>
        <v>0.3003472222222222</v>
      </c>
      <c r="L23" s="164"/>
      <c r="M23" s="162"/>
      <c r="N23" s="162"/>
      <c r="O23" s="162"/>
    </row>
    <row r="24" spans="1:15" ht="12.75" customHeight="1">
      <c r="A24" s="327">
        <v>3</v>
      </c>
      <c r="B24" s="159">
        <f t="shared" si="0"/>
        <v>133.5</v>
      </c>
      <c r="C24" s="159">
        <f t="shared" si="1"/>
        <v>59.5</v>
      </c>
      <c r="D24" s="303" t="s">
        <v>445</v>
      </c>
      <c r="E24" s="297" t="s">
        <v>154</v>
      </c>
      <c r="F24" s="230">
        <v>824</v>
      </c>
      <c r="G24" s="165">
        <f t="shared" si="2"/>
        <v>0.2591145833333333</v>
      </c>
      <c r="H24" s="165">
        <f t="shared" si="3"/>
        <v>0.26944444444444443</v>
      </c>
      <c r="I24" s="165">
        <f t="shared" si="4"/>
        <v>0.28125</v>
      </c>
      <c r="J24" s="165">
        <f t="shared" si="5"/>
        <v>0.2948717948717949</v>
      </c>
      <c r="K24" s="165">
        <f t="shared" si="6"/>
        <v>0.3107638888888889</v>
      </c>
      <c r="L24" s="164"/>
      <c r="M24" s="162"/>
      <c r="N24" s="162"/>
      <c r="O24" s="162"/>
    </row>
    <row r="25" spans="1:15" ht="12.75" customHeight="1">
      <c r="A25" s="327">
        <v>3</v>
      </c>
      <c r="B25" s="159">
        <f t="shared" si="0"/>
        <v>130.5</v>
      </c>
      <c r="C25" s="159">
        <f t="shared" si="1"/>
        <v>62.5</v>
      </c>
      <c r="D25" s="303" t="s">
        <v>446</v>
      </c>
      <c r="E25" s="297" t="s">
        <v>154</v>
      </c>
      <c r="F25" s="230"/>
      <c r="G25" s="165">
        <f t="shared" si="2"/>
        <v>0.2669270833333333</v>
      </c>
      <c r="H25" s="165">
        <f t="shared" si="3"/>
        <v>0.27777777777777773</v>
      </c>
      <c r="I25" s="165">
        <f t="shared" si="4"/>
        <v>0.2901785714285714</v>
      </c>
      <c r="J25" s="165">
        <f t="shared" si="5"/>
        <v>0.30448717948717946</v>
      </c>
      <c r="K25" s="165">
        <f t="shared" si="6"/>
        <v>0.3211805555555555</v>
      </c>
      <c r="L25" s="164"/>
      <c r="M25" s="162"/>
      <c r="N25" s="162"/>
      <c r="O25" s="162"/>
    </row>
    <row r="26" spans="1:15" ht="12.75" customHeight="1">
      <c r="A26" s="327">
        <v>5</v>
      </c>
      <c r="B26" s="159">
        <f t="shared" si="0"/>
        <v>125.5</v>
      </c>
      <c r="C26" s="159">
        <f t="shared" si="1"/>
        <v>67.5</v>
      </c>
      <c r="D26" s="303" t="s">
        <v>447</v>
      </c>
      <c r="E26" s="297" t="s">
        <v>154</v>
      </c>
      <c r="F26" s="230">
        <v>821</v>
      </c>
      <c r="G26" s="165">
        <f t="shared" si="2"/>
        <v>0.2799479166666667</v>
      </c>
      <c r="H26" s="165">
        <f t="shared" si="3"/>
        <v>0.29166666666666663</v>
      </c>
      <c r="I26" s="165">
        <f t="shared" si="4"/>
        <v>0.3050595238095238</v>
      </c>
      <c r="J26" s="165">
        <f t="shared" si="5"/>
        <v>0.3205128205128205</v>
      </c>
      <c r="K26" s="165">
        <f t="shared" si="6"/>
        <v>0.3385416666666667</v>
      </c>
      <c r="L26" s="164"/>
      <c r="M26" s="162"/>
      <c r="N26" s="162"/>
      <c r="O26" s="162"/>
    </row>
    <row r="27" spans="1:15" ht="12.75" customHeight="1">
      <c r="A27" s="327">
        <v>6</v>
      </c>
      <c r="B27" s="159">
        <f t="shared" si="0"/>
        <v>119.5</v>
      </c>
      <c r="C27" s="159">
        <f t="shared" si="1"/>
        <v>73.5</v>
      </c>
      <c r="D27" s="303" t="s">
        <v>449</v>
      </c>
      <c r="E27" s="297" t="s">
        <v>448</v>
      </c>
      <c r="F27" s="230"/>
      <c r="G27" s="165">
        <f t="shared" si="2"/>
        <v>0.2955729166666667</v>
      </c>
      <c r="H27" s="165">
        <f t="shared" si="3"/>
        <v>0.3083333333333333</v>
      </c>
      <c r="I27" s="165">
        <f t="shared" si="4"/>
        <v>0.3229166666666667</v>
      </c>
      <c r="J27" s="165">
        <f t="shared" si="5"/>
        <v>0.33974358974358976</v>
      </c>
      <c r="K27" s="165">
        <f t="shared" si="6"/>
        <v>0.359375</v>
      </c>
      <c r="L27" s="164"/>
      <c r="M27" s="162"/>
      <c r="N27" s="162"/>
      <c r="O27" s="162"/>
    </row>
    <row r="28" spans="1:15" ht="12.75" customHeight="1">
      <c r="A28" s="327">
        <v>11</v>
      </c>
      <c r="B28" s="159">
        <f t="shared" si="0"/>
        <v>108.5</v>
      </c>
      <c r="C28" s="159">
        <f t="shared" si="1"/>
        <v>84.5</v>
      </c>
      <c r="D28" s="303" t="s">
        <v>450</v>
      </c>
      <c r="E28" s="297" t="s">
        <v>448</v>
      </c>
      <c r="F28" s="230"/>
      <c r="G28" s="165">
        <f t="shared" si="2"/>
        <v>0.32421875</v>
      </c>
      <c r="H28" s="165">
        <f t="shared" si="3"/>
        <v>0.33888888888888885</v>
      </c>
      <c r="I28" s="165">
        <f t="shared" si="4"/>
        <v>0.3556547619047619</v>
      </c>
      <c r="J28" s="165">
        <f t="shared" si="5"/>
        <v>0.375</v>
      </c>
      <c r="K28" s="165">
        <f t="shared" si="6"/>
        <v>0.3975694444444444</v>
      </c>
      <c r="L28" s="164"/>
      <c r="M28" s="162"/>
      <c r="N28" s="162"/>
      <c r="O28" s="162"/>
    </row>
    <row r="29" spans="1:15" ht="12.75" customHeight="1">
      <c r="A29" s="327">
        <v>5.5</v>
      </c>
      <c r="B29" s="159">
        <f t="shared" si="0"/>
        <v>103</v>
      </c>
      <c r="C29" s="159">
        <f t="shared" si="1"/>
        <v>90</v>
      </c>
      <c r="D29" s="303" t="s">
        <v>451</v>
      </c>
      <c r="E29" s="297" t="s">
        <v>452</v>
      </c>
      <c r="F29" s="230">
        <v>928</v>
      </c>
      <c r="G29" s="165">
        <f t="shared" si="2"/>
        <v>0.3385416666666667</v>
      </c>
      <c r="H29" s="165">
        <f t="shared" si="3"/>
        <v>0.35416666666666663</v>
      </c>
      <c r="I29" s="165">
        <f t="shared" si="4"/>
        <v>0.37202380952380953</v>
      </c>
      <c r="J29" s="165">
        <f t="shared" si="5"/>
        <v>0.3926282051282051</v>
      </c>
      <c r="K29" s="165">
        <f t="shared" si="6"/>
        <v>0.4166666666666667</v>
      </c>
      <c r="L29" s="164"/>
      <c r="M29" s="162"/>
      <c r="N29" s="162"/>
      <c r="O29" s="162"/>
    </row>
    <row r="30" spans="1:15" ht="12.75" customHeight="1">
      <c r="A30" s="327">
        <v>2</v>
      </c>
      <c r="B30" s="159">
        <f t="shared" si="0"/>
        <v>101</v>
      </c>
      <c r="C30" s="159">
        <f t="shared" si="1"/>
        <v>92</v>
      </c>
      <c r="D30" s="303" t="s">
        <v>453</v>
      </c>
      <c r="E30" s="297" t="s">
        <v>230</v>
      </c>
      <c r="F30" s="230"/>
      <c r="G30" s="165">
        <f t="shared" si="2"/>
        <v>0.34375</v>
      </c>
      <c r="H30" s="165">
        <f t="shared" si="3"/>
        <v>0.3597222222222222</v>
      </c>
      <c r="I30" s="165">
        <f t="shared" si="4"/>
        <v>0.37797619047619047</v>
      </c>
      <c r="J30" s="165">
        <f t="shared" si="5"/>
        <v>0.39903846153846156</v>
      </c>
      <c r="K30" s="165">
        <f t="shared" si="6"/>
        <v>0.4236111111111111</v>
      </c>
      <c r="L30" s="164"/>
      <c r="M30" s="162"/>
      <c r="O30" s="162"/>
    </row>
    <row r="31" spans="1:15" ht="12.75" customHeight="1">
      <c r="A31" s="327">
        <v>9.5</v>
      </c>
      <c r="B31" s="159">
        <f t="shared" si="0"/>
        <v>91.5</v>
      </c>
      <c r="C31" s="159">
        <f t="shared" si="1"/>
        <v>101.5</v>
      </c>
      <c r="D31" s="303" t="s">
        <v>454</v>
      </c>
      <c r="E31" s="297" t="s">
        <v>455</v>
      </c>
      <c r="F31" s="230"/>
      <c r="G31" s="165">
        <f t="shared" si="2"/>
        <v>0.3684895833333333</v>
      </c>
      <c r="H31" s="165">
        <f t="shared" si="3"/>
        <v>0.38611111111111107</v>
      </c>
      <c r="I31" s="165">
        <f t="shared" si="4"/>
        <v>0.40625</v>
      </c>
      <c r="J31" s="165">
        <f t="shared" si="5"/>
        <v>0.4294871794871795</v>
      </c>
      <c r="K31" s="165">
        <f t="shared" si="6"/>
        <v>0.4565972222222222</v>
      </c>
      <c r="L31" s="164"/>
      <c r="M31" s="162"/>
      <c r="N31" s="162"/>
      <c r="O31" s="162"/>
    </row>
    <row r="32" spans="1:15" ht="12.75" customHeight="1">
      <c r="A32" s="327">
        <v>7</v>
      </c>
      <c r="B32" s="159">
        <f t="shared" si="0"/>
        <v>84.5</v>
      </c>
      <c r="C32" s="159">
        <f t="shared" si="1"/>
        <v>108.5</v>
      </c>
      <c r="D32" s="333" t="s">
        <v>757</v>
      </c>
      <c r="E32" s="296" t="s">
        <v>469</v>
      </c>
      <c r="F32" s="230"/>
      <c r="G32" s="165">
        <f t="shared" si="2"/>
        <v>0.38671875</v>
      </c>
      <c r="H32" s="165">
        <f t="shared" si="3"/>
        <v>0.40555555555555556</v>
      </c>
      <c r="I32" s="165">
        <f t="shared" si="4"/>
        <v>0.4270833333333333</v>
      </c>
      <c r="J32" s="165">
        <f t="shared" si="5"/>
        <v>0.4519230769230769</v>
      </c>
      <c r="K32" s="165">
        <f t="shared" si="6"/>
        <v>0.4809027777777778</v>
      </c>
      <c r="L32" s="164"/>
      <c r="M32" s="162"/>
      <c r="N32" s="162"/>
      <c r="O32" s="162"/>
    </row>
    <row r="33" spans="1:15" ht="12.75" customHeight="1" hidden="1">
      <c r="A33" s="327"/>
      <c r="B33" s="159">
        <f t="shared" si="0"/>
        <v>84.5</v>
      </c>
      <c r="C33" s="159">
        <f t="shared" si="1"/>
        <v>108.5</v>
      </c>
      <c r="D33" s="310"/>
      <c r="E33" s="298"/>
      <c r="F33" s="230"/>
      <c r="G33" s="165">
        <f t="shared" si="2"/>
        <v>0.38671875</v>
      </c>
      <c r="H33" s="165">
        <f t="shared" si="3"/>
        <v>0.40555555555555556</v>
      </c>
      <c r="I33" s="165">
        <f t="shared" si="4"/>
        <v>0.4270833333333333</v>
      </c>
      <c r="J33" s="165">
        <f t="shared" si="5"/>
        <v>0.4519230769230769</v>
      </c>
      <c r="K33" s="165">
        <f t="shared" si="6"/>
        <v>0.4809027777777778</v>
      </c>
      <c r="L33" s="164"/>
      <c r="M33" s="162"/>
      <c r="N33" s="162"/>
      <c r="O33" s="162"/>
    </row>
    <row r="34" spans="1:15" ht="12.75" customHeight="1" hidden="1">
      <c r="A34" s="327"/>
      <c r="B34" s="159">
        <f t="shared" si="0"/>
        <v>84.5</v>
      </c>
      <c r="C34" s="159">
        <f t="shared" si="1"/>
        <v>108.5</v>
      </c>
      <c r="D34" s="33"/>
      <c r="E34" s="230"/>
      <c r="F34" s="230"/>
      <c r="G34" s="165">
        <f t="shared" si="2"/>
        <v>0.38671875</v>
      </c>
      <c r="H34" s="165">
        <f t="shared" si="3"/>
        <v>0.40555555555555556</v>
      </c>
      <c r="I34" s="165">
        <f t="shared" si="4"/>
        <v>0.4270833333333333</v>
      </c>
      <c r="J34" s="165">
        <f t="shared" si="5"/>
        <v>0.4519230769230769</v>
      </c>
      <c r="K34" s="165">
        <f t="shared" si="6"/>
        <v>0.4809027777777778</v>
      </c>
      <c r="L34" s="164"/>
      <c r="M34" s="162"/>
      <c r="N34" s="162"/>
      <c r="O34" s="162"/>
    </row>
    <row r="35" spans="1:15" ht="12.75" customHeight="1" hidden="1">
      <c r="A35" s="327"/>
      <c r="B35" s="159">
        <f t="shared" si="0"/>
        <v>84.5</v>
      </c>
      <c r="C35" s="159">
        <f t="shared" si="1"/>
        <v>108.5</v>
      </c>
      <c r="D35" s="37"/>
      <c r="E35" s="230"/>
      <c r="F35" s="230"/>
      <c r="G35" s="165">
        <f t="shared" si="2"/>
        <v>0.38671875</v>
      </c>
      <c r="H35" s="165">
        <f t="shared" si="3"/>
        <v>0.40555555555555556</v>
      </c>
      <c r="I35" s="165">
        <f t="shared" si="4"/>
        <v>0.4270833333333333</v>
      </c>
      <c r="J35" s="165">
        <f t="shared" si="5"/>
        <v>0.4519230769230769</v>
      </c>
      <c r="K35" s="165">
        <f t="shared" si="6"/>
        <v>0.4809027777777778</v>
      </c>
      <c r="L35" s="164"/>
      <c r="M35" s="162"/>
      <c r="N35" s="162"/>
      <c r="O35" s="162"/>
    </row>
    <row r="36" spans="1:15" ht="12.75" customHeight="1" hidden="1">
      <c r="A36" s="327"/>
      <c r="B36" s="159">
        <f t="shared" si="0"/>
        <v>84.5</v>
      </c>
      <c r="C36" s="159">
        <f t="shared" si="1"/>
        <v>108.5</v>
      </c>
      <c r="D36" s="37"/>
      <c r="E36" s="230"/>
      <c r="F36" s="230"/>
      <c r="G36" s="165">
        <f t="shared" si="2"/>
        <v>0.38671875</v>
      </c>
      <c r="H36" s="165">
        <f t="shared" si="3"/>
        <v>0.40555555555555556</v>
      </c>
      <c r="I36" s="165">
        <f t="shared" si="4"/>
        <v>0.4270833333333333</v>
      </c>
      <c r="J36" s="165">
        <f t="shared" si="5"/>
        <v>0.4519230769230769</v>
      </c>
      <c r="K36" s="165">
        <f t="shared" si="6"/>
        <v>0.4809027777777778</v>
      </c>
      <c r="L36" s="164"/>
      <c r="M36" s="162"/>
      <c r="N36" s="162"/>
      <c r="O36" s="162"/>
    </row>
    <row r="37" spans="1:15" ht="12.75" customHeight="1" hidden="1">
      <c r="A37" s="327"/>
      <c r="B37" s="159">
        <f t="shared" si="0"/>
        <v>84.5</v>
      </c>
      <c r="C37" s="159">
        <f t="shared" si="1"/>
        <v>108.5</v>
      </c>
      <c r="D37" s="37"/>
      <c r="E37" s="230"/>
      <c r="F37" s="230"/>
      <c r="G37" s="165">
        <f t="shared" si="2"/>
        <v>0.38671875</v>
      </c>
      <c r="H37" s="165">
        <f t="shared" si="3"/>
        <v>0.40555555555555556</v>
      </c>
      <c r="I37" s="165">
        <f t="shared" si="4"/>
        <v>0.4270833333333333</v>
      </c>
      <c r="J37" s="165">
        <f t="shared" si="5"/>
        <v>0.4519230769230769</v>
      </c>
      <c r="K37" s="165">
        <f t="shared" si="6"/>
        <v>0.4809027777777778</v>
      </c>
      <c r="L37" s="164"/>
      <c r="M37" s="162"/>
      <c r="N37" s="162"/>
      <c r="O37" s="162"/>
    </row>
    <row r="38" spans="1:15" ht="12.75" customHeight="1" hidden="1">
      <c r="A38" s="327"/>
      <c r="B38" s="159">
        <f t="shared" si="0"/>
        <v>84.5</v>
      </c>
      <c r="C38" s="159">
        <f t="shared" si="1"/>
        <v>108.5</v>
      </c>
      <c r="D38" s="37"/>
      <c r="E38" s="230"/>
      <c r="F38" s="230"/>
      <c r="G38" s="165">
        <f t="shared" si="2"/>
        <v>0.38671875</v>
      </c>
      <c r="H38" s="165">
        <f t="shared" si="3"/>
        <v>0.40555555555555556</v>
      </c>
      <c r="I38" s="165">
        <f t="shared" si="4"/>
        <v>0.4270833333333333</v>
      </c>
      <c r="J38" s="165">
        <f t="shared" si="5"/>
        <v>0.4519230769230769</v>
      </c>
      <c r="K38" s="165">
        <f t="shared" si="6"/>
        <v>0.4809027777777778</v>
      </c>
      <c r="L38" s="164"/>
      <c r="M38" s="162"/>
      <c r="N38" s="162"/>
      <c r="O38" s="162"/>
    </row>
    <row r="39" spans="1:15" ht="12.75" customHeight="1" hidden="1">
      <c r="A39" s="327"/>
      <c r="B39" s="159">
        <f t="shared" si="0"/>
        <v>84.5</v>
      </c>
      <c r="C39" s="159">
        <f t="shared" si="1"/>
        <v>108.5</v>
      </c>
      <c r="D39" s="37"/>
      <c r="E39" s="230"/>
      <c r="F39" s="230"/>
      <c r="G39" s="165">
        <f t="shared" si="2"/>
        <v>0.38671875</v>
      </c>
      <c r="H39" s="165">
        <f t="shared" si="3"/>
        <v>0.40555555555555556</v>
      </c>
      <c r="I39" s="165">
        <f t="shared" si="4"/>
        <v>0.4270833333333333</v>
      </c>
      <c r="J39" s="165">
        <f t="shared" si="5"/>
        <v>0.4519230769230769</v>
      </c>
      <c r="K39" s="165">
        <f t="shared" si="6"/>
        <v>0.4809027777777778</v>
      </c>
      <c r="L39" s="164"/>
      <c r="M39" s="162"/>
      <c r="N39" s="162"/>
      <c r="O39" s="162"/>
    </row>
    <row r="40" spans="1:15" ht="12.75" customHeight="1" hidden="1">
      <c r="A40" s="327"/>
      <c r="B40" s="159">
        <f t="shared" si="0"/>
        <v>84.5</v>
      </c>
      <c r="C40" s="159">
        <f t="shared" si="1"/>
        <v>108.5</v>
      </c>
      <c r="D40" s="37"/>
      <c r="E40" s="230"/>
      <c r="F40" s="230"/>
      <c r="G40" s="165">
        <f t="shared" si="2"/>
        <v>0.38671875</v>
      </c>
      <c r="H40" s="165">
        <f t="shared" si="3"/>
        <v>0.40555555555555556</v>
      </c>
      <c r="I40" s="165">
        <f t="shared" si="4"/>
        <v>0.4270833333333333</v>
      </c>
      <c r="J40" s="165">
        <f t="shared" si="5"/>
        <v>0.4519230769230769</v>
      </c>
      <c r="K40" s="165">
        <f t="shared" si="6"/>
        <v>0.4809027777777778</v>
      </c>
      <c r="L40" s="142"/>
      <c r="M40" s="162"/>
      <c r="N40" s="162"/>
      <c r="O40" s="162"/>
    </row>
    <row r="41" spans="1:15" ht="12.75" customHeight="1" hidden="1">
      <c r="A41" s="327"/>
      <c r="B41" s="159">
        <f t="shared" si="0"/>
        <v>84.5</v>
      </c>
      <c r="C41" s="159">
        <f t="shared" si="1"/>
        <v>108.5</v>
      </c>
      <c r="D41" s="37"/>
      <c r="E41" s="230"/>
      <c r="F41" s="230"/>
      <c r="G41" s="165">
        <f t="shared" si="2"/>
        <v>0.38671875</v>
      </c>
      <c r="H41" s="165">
        <f t="shared" si="3"/>
        <v>0.40555555555555556</v>
      </c>
      <c r="I41" s="165">
        <f t="shared" si="4"/>
        <v>0.4270833333333333</v>
      </c>
      <c r="J41" s="165">
        <f t="shared" si="5"/>
        <v>0.4519230769230769</v>
      </c>
      <c r="K41" s="165">
        <f t="shared" si="6"/>
        <v>0.4809027777777778</v>
      </c>
      <c r="L41" s="142"/>
      <c r="M41" s="162"/>
      <c r="N41" s="162"/>
      <c r="O41" s="162"/>
    </row>
    <row r="42" spans="1:15" ht="12.75" customHeight="1" hidden="1">
      <c r="A42" s="327"/>
      <c r="B42" s="159">
        <f t="shared" si="0"/>
        <v>84.5</v>
      </c>
      <c r="C42" s="159">
        <f t="shared" si="1"/>
        <v>108.5</v>
      </c>
      <c r="D42" s="37"/>
      <c r="E42" s="230"/>
      <c r="F42" s="230"/>
      <c r="G42" s="165">
        <f t="shared" si="2"/>
        <v>0.38671875</v>
      </c>
      <c r="H42" s="165">
        <f t="shared" si="3"/>
        <v>0.40555555555555556</v>
      </c>
      <c r="I42" s="165">
        <f t="shared" si="4"/>
        <v>0.4270833333333333</v>
      </c>
      <c r="J42" s="165">
        <f t="shared" si="5"/>
        <v>0.4519230769230769</v>
      </c>
      <c r="K42" s="165">
        <f t="shared" si="6"/>
        <v>0.4809027777777778</v>
      </c>
      <c r="L42" s="142"/>
      <c r="M42" s="162"/>
      <c r="N42" s="162"/>
      <c r="O42" s="162"/>
    </row>
    <row r="43" spans="1:15" ht="12.75" customHeight="1" hidden="1">
      <c r="A43" s="327"/>
      <c r="B43" s="159">
        <f t="shared" si="0"/>
        <v>84.5</v>
      </c>
      <c r="C43" s="159">
        <f t="shared" si="1"/>
        <v>108.5</v>
      </c>
      <c r="D43" s="37"/>
      <c r="E43" s="230"/>
      <c r="F43" s="230"/>
      <c r="G43" s="165">
        <f t="shared" si="2"/>
        <v>0.38671875</v>
      </c>
      <c r="H43" s="165">
        <f t="shared" si="3"/>
        <v>0.40555555555555556</v>
      </c>
      <c r="I43" s="165">
        <f t="shared" si="4"/>
        <v>0.4270833333333333</v>
      </c>
      <c r="J43" s="165">
        <f t="shared" si="5"/>
        <v>0.4519230769230769</v>
      </c>
      <c r="K43" s="165">
        <f t="shared" si="6"/>
        <v>0.4809027777777778</v>
      </c>
      <c r="L43" s="142"/>
      <c r="M43" s="162"/>
      <c r="N43" s="162"/>
      <c r="O43" s="162"/>
    </row>
    <row r="44" spans="1:15" ht="12.75" customHeight="1" hidden="1">
      <c r="A44" s="327"/>
      <c r="B44" s="159">
        <f t="shared" si="0"/>
        <v>84.5</v>
      </c>
      <c r="C44" s="159">
        <f t="shared" si="1"/>
        <v>108.5</v>
      </c>
      <c r="D44" s="37"/>
      <c r="E44" s="230"/>
      <c r="F44" s="230"/>
      <c r="G44" s="165">
        <f t="shared" si="2"/>
        <v>0.38671875</v>
      </c>
      <c r="H44" s="165">
        <f t="shared" si="3"/>
        <v>0.40555555555555556</v>
      </c>
      <c r="I44" s="165">
        <f t="shared" si="4"/>
        <v>0.4270833333333333</v>
      </c>
      <c r="J44" s="165">
        <f t="shared" si="5"/>
        <v>0.4519230769230769</v>
      </c>
      <c r="K44" s="165">
        <f t="shared" si="6"/>
        <v>0.4809027777777778</v>
      </c>
      <c r="L44" s="142"/>
      <c r="M44" s="162"/>
      <c r="N44" s="162"/>
      <c r="O44" s="162"/>
    </row>
    <row r="45" spans="1:15" ht="12.75" customHeight="1" hidden="1">
      <c r="A45" s="327"/>
      <c r="B45" s="159">
        <f t="shared" si="0"/>
        <v>84.5</v>
      </c>
      <c r="C45" s="159">
        <f t="shared" si="1"/>
        <v>108.5</v>
      </c>
      <c r="D45" s="37"/>
      <c r="E45" s="230"/>
      <c r="F45" s="230"/>
      <c r="G45" s="165">
        <f t="shared" si="2"/>
        <v>0.38671875</v>
      </c>
      <c r="H45" s="165">
        <f t="shared" si="3"/>
        <v>0.40555555555555556</v>
      </c>
      <c r="I45" s="165">
        <f t="shared" si="4"/>
        <v>0.4270833333333333</v>
      </c>
      <c r="J45" s="165">
        <f t="shared" si="5"/>
        <v>0.4519230769230769</v>
      </c>
      <c r="K45" s="165">
        <f t="shared" si="6"/>
        <v>0.4809027777777778</v>
      </c>
      <c r="L45" s="142"/>
      <c r="M45" s="162"/>
      <c r="N45" s="162"/>
      <c r="O45" s="162"/>
    </row>
    <row r="46" spans="1:15" ht="12.75" customHeight="1" hidden="1">
      <c r="A46" s="327"/>
      <c r="B46" s="159">
        <f t="shared" si="0"/>
        <v>84.5</v>
      </c>
      <c r="C46" s="159">
        <f t="shared" si="1"/>
        <v>108.5</v>
      </c>
      <c r="D46" s="37"/>
      <c r="E46" s="230"/>
      <c r="F46" s="230"/>
      <c r="G46" s="165">
        <f t="shared" si="2"/>
        <v>0.38671875</v>
      </c>
      <c r="H46" s="165">
        <f t="shared" si="3"/>
        <v>0.40555555555555556</v>
      </c>
      <c r="I46" s="165">
        <f t="shared" si="4"/>
        <v>0.4270833333333333</v>
      </c>
      <c r="J46" s="165">
        <f t="shared" si="5"/>
        <v>0.4519230769230769</v>
      </c>
      <c r="K46" s="165">
        <f t="shared" si="6"/>
        <v>0.4809027777777778</v>
      </c>
      <c r="L46" s="142"/>
      <c r="M46" s="162"/>
      <c r="N46" s="162"/>
      <c r="O46" s="162"/>
    </row>
    <row r="47" spans="1:15" ht="12.75" customHeight="1" hidden="1">
      <c r="A47" s="327"/>
      <c r="B47" s="159">
        <f t="shared" si="0"/>
        <v>84.5</v>
      </c>
      <c r="C47" s="159">
        <f t="shared" si="1"/>
        <v>108.5</v>
      </c>
      <c r="D47" s="37"/>
      <c r="E47" s="230"/>
      <c r="F47" s="230"/>
      <c r="G47" s="165">
        <f t="shared" si="2"/>
        <v>0.38671875</v>
      </c>
      <c r="H47" s="165">
        <f t="shared" si="3"/>
        <v>0.40555555555555556</v>
      </c>
      <c r="I47" s="165">
        <f t="shared" si="4"/>
        <v>0.4270833333333333</v>
      </c>
      <c r="J47" s="165">
        <f t="shared" si="5"/>
        <v>0.4519230769230769</v>
      </c>
      <c r="K47" s="165">
        <f t="shared" si="6"/>
        <v>0.4809027777777778</v>
      </c>
      <c r="L47" s="142"/>
      <c r="M47" s="162"/>
      <c r="N47" s="162"/>
      <c r="O47" s="162"/>
    </row>
    <row r="48" spans="1:15" ht="12.75" customHeight="1" hidden="1">
      <c r="A48" s="327"/>
      <c r="B48" s="159">
        <f t="shared" si="0"/>
        <v>84.5</v>
      </c>
      <c r="C48" s="159">
        <f t="shared" si="1"/>
        <v>108.5</v>
      </c>
      <c r="D48" s="37"/>
      <c r="E48" s="230"/>
      <c r="F48" s="230"/>
      <c r="G48" s="165">
        <f t="shared" si="2"/>
        <v>0.38671875</v>
      </c>
      <c r="H48" s="165">
        <f t="shared" si="3"/>
        <v>0.40555555555555556</v>
      </c>
      <c r="I48" s="165">
        <f t="shared" si="4"/>
        <v>0.4270833333333333</v>
      </c>
      <c r="J48" s="165">
        <f t="shared" si="5"/>
        <v>0.4519230769230769</v>
      </c>
      <c r="K48" s="165">
        <f t="shared" si="6"/>
        <v>0.4809027777777778</v>
      </c>
      <c r="L48" s="142"/>
      <c r="M48" s="162"/>
      <c r="O48" s="162"/>
    </row>
    <row r="49" spans="1:15" ht="12.75" customHeight="1">
      <c r="A49" s="327">
        <v>1.5</v>
      </c>
      <c r="B49" s="159">
        <f t="shared" si="0"/>
        <v>83</v>
      </c>
      <c r="C49" s="159">
        <f t="shared" si="1"/>
        <v>110</v>
      </c>
      <c r="D49" s="33" t="s">
        <v>456</v>
      </c>
      <c r="E49" s="230"/>
      <c r="F49" s="230">
        <v>793</v>
      </c>
      <c r="G49" s="165">
        <f t="shared" si="2"/>
        <v>0.390625</v>
      </c>
      <c r="H49" s="165">
        <f t="shared" si="3"/>
        <v>0.4097222222222222</v>
      </c>
      <c r="I49" s="165">
        <f t="shared" si="4"/>
        <v>0.43154761904761907</v>
      </c>
      <c r="J49" s="165">
        <f t="shared" si="5"/>
        <v>0.4567307692307692</v>
      </c>
      <c r="K49" s="165">
        <f t="shared" si="6"/>
        <v>0.4861111111111111</v>
      </c>
      <c r="L49" s="142"/>
      <c r="M49" s="162"/>
      <c r="N49" s="162"/>
      <c r="O49" s="162"/>
    </row>
    <row r="50" spans="1:15" ht="12.75" customHeight="1">
      <c r="A50" s="328"/>
      <c r="B50" s="239"/>
      <c r="C50" s="239"/>
      <c r="D50" s="285" t="s">
        <v>53</v>
      </c>
      <c r="E50" s="236"/>
      <c r="F50" s="236"/>
      <c r="G50" s="241"/>
      <c r="H50" s="241"/>
      <c r="I50" s="241"/>
      <c r="J50" s="241"/>
      <c r="K50" s="241"/>
      <c r="L50" s="142"/>
      <c r="M50" s="162"/>
      <c r="N50" s="162"/>
      <c r="O50" s="162"/>
    </row>
    <row r="51" spans="1:15" ht="12.75" customHeight="1">
      <c r="A51" s="327">
        <v>0</v>
      </c>
      <c r="B51" s="159">
        <f>B49</f>
        <v>83</v>
      </c>
      <c r="C51" s="159">
        <f>C49</f>
        <v>110</v>
      </c>
      <c r="D51" s="33" t="s">
        <v>456</v>
      </c>
      <c r="E51" s="40" t="s">
        <v>457</v>
      </c>
      <c r="F51" s="230"/>
      <c r="G51" s="163">
        <f>$L$6</f>
        <v>0.4583333333333333</v>
      </c>
      <c r="H51" s="163">
        <f>$L$6</f>
        <v>0.4583333333333333</v>
      </c>
      <c r="I51" s="163">
        <f>$L$6</f>
        <v>0.4583333333333333</v>
      </c>
      <c r="J51" s="163">
        <f>$M$6</f>
        <v>0.4583333333333333</v>
      </c>
      <c r="K51" s="163">
        <f>$M$6</f>
        <v>0.4583333333333333</v>
      </c>
      <c r="L51" s="202">
        <f>A51</f>
        <v>0</v>
      </c>
      <c r="M51" s="162"/>
      <c r="N51" s="162"/>
      <c r="O51" s="162"/>
    </row>
    <row r="52" spans="1:15" ht="12.75" customHeight="1">
      <c r="A52" s="327">
        <v>7.5</v>
      </c>
      <c r="B52" s="159">
        <f>B51-A52</f>
        <v>75.5</v>
      </c>
      <c r="C52" s="159">
        <f>C51+A52</f>
        <v>117.5</v>
      </c>
      <c r="D52" s="179" t="s">
        <v>458</v>
      </c>
      <c r="E52" s="40" t="s">
        <v>457</v>
      </c>
      <c r="F52" s="230"/>
      <c r="G52" s="165">
        <f>SUM($G$51+$O$3*L52)</f>
        <v>0.4778645833333333</v>
      </c>
      <c r="H52" s="165">
        <f>SUM($H$51+$P$3*L52)</f>
        <v>0.47916666666666663</v>
      </c>
      <c r="I52" s="165">
        <f>SUM($I$51+$Q$3*L52)</f>
        <v>0.48065476190476186</v>
      </c>
      <c r="J52" s="165">
        <f>SUM($J$51+$R$3*L52)</f>
        <v>0.4823717948717948</v>
      </c>
      <c r="K52" s="165">
        <f>SUM($K$51+$S$3*L52)</f>
        <v>0.484375</v>
      </c>
      <c r="L52" s="166">
        <f>L51+A52</f>
        <v>7.5</v>
      </c>
      <c r="M52" s="162"/>
      <c r="N52" s="162"/>
      <c r="O52" s="162"/>
    </row>
    <row r="53" spans="1:15" ht="12.75" customHeight="1">
      <c r="A53" s="327">
        <v>7</v>
      </c>
      <c r="B53" s="159">
        <f>B52-A53</f>
        <v>68.5</v>
      </c>
      <c r="C53" s="159">
        <f>C52+A53</f>
        <v>124.5</v>
      </c>
      <c r="D53" s="96" t="s">
        <v>803</v>
      </c>
      <c r="E53" s="40" t="s">
        <v>306</v>
      </c>
      <c r="F53" s="230"/>
      <c r="G53" s="165">
        <f aca="true" t="shared" si="7" ref="G53:G80">SUM($G$51+$O$3*L53)</f>
        <v>0.49609375</v>
      </c>
      <c r="H53" s="165">
        <f aca="true" t="shared" si="8" ref="H53:H80">SUM($H$51+$P$3*L53)</f>
        <v>0.4986111111111111</v>
      </c>
      <c r="I53" s="165">
        <f aca="true" t="shared" si="9" ref="I53:I80">SUM($I$51+$Q$3*L53)</f>
        <v>0.5014880952380952</v>
      </c>
      <c r="J53" s="165">
        <f aca="true" t="shared" si="10" ref="J53:J80">SUM($J$51+$R$3*L53)</f>
        <v>0.5048076923076923</v>
      </c>
      <c r="K53" s="165">
        <f aca="true" t="shared" si="11" ref="K53:K80">SUM($K$51+$S$3*L53)</f>
        <v>0.5086805555555556</v>
      </c>
      <c r="L53" s="166">
        <f aca="true" t="shared" si="12" ref="L53:L80">L52+A53</f>
        <v>14.5</v>
      </c>
      <c r="M53" s="162"/>
      <c r="N53" s="162"/>
      <c r="O53" s="162"/>
    </row>
    <row r="54" spans="1:15" ht="12.75" customHeight="1">
      <c r="A54" s="327">
        <v>5</v>
      </c>
      <c r="B54" s="159">
        <f aca="true" t="shared" si="13" ref="B54:B60">B53-A54</f>
        <v>63.5</v>
      </c>
      <c r="C54" s="159">
        <f aca="true" t="shared" si="14" ref="C54:C60">C53+A54</f>
        <v>129.5</v>
      </c>
      <c r="D54" s="334" t="s">
        <v>754</v>
      </c>
      <c r="E54" s="40" t="s">
        <v>288</v>
      </c>
      <c r="F54" s="230"/>
      <c r="G54" s="165">
        <f t="shared" si="7"/>
        <v>0.5091145833333333</v>
      </c>
      <c r="H54" s="165">
        <f t="shared" si="8"/>
        <v>0.5125</v>
      </c>
      <c r="I54" s="165">
        <f t="shared" si="9"/>
        <v>0.5163690476190476</v>
      </c>
      <c r="J54" s="165">
        <f t="shared" si="10"/>
        <v>0.5208333333333333</v>
      </c>
      <c r="K54" s="165">
        <f t="shared" si="11"/>
        <v>0.5260416666666666</v>
      </c>
      <c r="L54" s="166">
        <f t="shared" si="12"/>
        <v>19.5</v>
      </c>
      <c r="M54" s="162"/>
      <c r="N54" s="162"/>
      <c r="O54" s="162"/>
    </row>
    <row r="55" spans="1:15" s="273" customFormat="1" ht="12.75" customHeight="1">
      <c r="A55" s="327">
        <v>3.5</v>
      </c>
      <c r="B55" s="159">
        <f t="shared" si="13"/>
        <v>60</v>
      </c>
      <c r="C55" s="159">
        <f t="shared" si="14"/>
        <v>133</v>
      </c>
      <c r="D55" s="37" t="s">
        <v>459</v>
      </c>
      <c r="E55" s="40" t="s">
        <v>288</v>
      </c>
      <c r="F55" s="230"/>
      <c r="G55" s="165">
        <f t="shared" si="7"/>
        <v>0.5182291666666666</v>
      </c>
      <c r="H55" s="165">
        <f t="shared" si="8"/>
        <v>0.5222222222222221</v>
      </c>
      <c r="I55" s="165">
        <f t="shared" si="9"/>
        <v>0.5267857142857143</v>
      </c>
      <c r="J55" s="165">
        <f t="shared" si="10"/>
        <v>0.532051282051282</v>
      </c>
      <c r="K55" s="165">
        <f t="shared" si="11"/>
        <v>0.5381944444444444</v>
      </c>
      <c r="L55" s="166">
        <f t="shared" si="12"/>
        <v>23</v>
      </c>
      <c r="M55" s="264"/>
      <c r="N55" s="264"/>
      <c r="O55" s="264"/>
    </row>
    <row r="56" spans="1:15" ht="12.75" customHeight="1">
      <c r="A56" s="327">
        <v>12</v>
      </c>
      <c r="B56" s="159">
        <f t="shared" si="13"/>
        <v>48</v>
      </c>
      <c r="C56" s="159">
        <f t="shared" si="14"/>
        <v>145</v>
      </c>
      <c r="D56" s="37" t="s">
        <v>460</v>
      </c>
      <c r="E56" s="40" t="s">
        <v>288</v>
      </c>
      <c r="F56" s="230"/>
      <c r="G56" s="165">
        <f t="shared" si="7"/>
        <v>0.5494791666666666</v>
      </c>
      <c r="H56" s="165">
        <f t="shared" si="8"/>
        <v>0.5555555555555556</v>
      </c>
      <c r="I56" s="165">
        <f t="shared" si="9"/>
        <v>0.5625</v>
      </c>
      <c r="J56" s="165">
        <f t="shared" si="10"/>
        <v>0.5705128205128205</v>
      </c>
      <c r="K56" s="165">
        <f t="shared" si="11"/>
        <v>0.579861111111111</v>
      </c>
      <c r="L56" s="166">
        <f t="shared" si="12"/>
        <v>35</v>
      </c>
      <c r="M56" s="162"/>
      <c r="N56" s="162"/>
      <c r="O56" s="162"/>
    </row>
    <row r="57" spans="1:15" ht="12.75" customHeight="1">
      <c r="A57" s="327">
        <v>9.5</v>
      </c>
      <c r="B57" s="159">
        <f t="shared" si="13"/>
        <v>38.5</v>
      </c>
      <c r="C57" s="159">
        <f t="shared" si="14"/>
        <v>154.5</v>
      </c>
      <c r="D57" s="96" t="s">
        <v>461</v>
      </c>
      <c r="E57" s="40" t="s">
        <v>288</v>
      </c>
      <c r="F57" s="230"/>
      <c r="G57" s="165">
        <f t="shared" si="7"/>
        <v>0.57421875</v>
      </c>
      <c r="H57" s="165">
        <f t="shared" si="8"/>
        <v>0.5819444444444444</v>
      </c>
      <c r="I57" s="165">
        <f t="shared" si="9"/>
        <v>0.5907738095238095</v>
      </c>
      <c r="J57" s="165">
        <f t="shared" si="10"/>
        <v>0.6009615384615384</v>
      </c>
      <c r="K57" s="165">
        <f t="shared" si="11"/>
        <v>0.6128472222222222</v>
      </c>
      <c r="L57" s="166">
        <f t="shared" si="12"/>
        <v>44.5</v>
      </c>
      <c r="M57" s="162"/>
      <c r="N57" s="162"/>
      <c r="O57" s="162"/>
    </row>
    <row r="58" spans="1:15" ht="12.75" customHeight="1">
      <c r="A58" s="327">
        <v>8.5</v>
      </c>
      <c r="B58" s="159">
        <f t="shared" si="13"/>
        <v>30</v>
      </c>
      <c r="C58" s="159">
        <f t="shared" si="14"/>
        <v>163</v>
      </c>
      <c r="D58" s="96" t="s">
        <v>462</v>
      </c>
      <c r="E58" s="40" t="s">
        <v>288</v>
      </c>
      <c r="F58" s="230"/>
      <c r="G58" s="165">
        <f t="shared" si="7"/>
        <v>0.5963541666666666</v>
      </c>
      <c r="H58" s="165">
        <f t="shared" si="8"/>
        <v>0.6055555555555555</v>
      </c>
      <c r="I58" s="165">
        <f t="shared" si="9"/>
        <v>0.6160714285714286</v>
      </c>
      <c r="J58" s="165">
        <f t="shared" si="10"/>
        <v>0.6282051282051282</v>
      </c>
      <c r="K58" s="165">
        <f t="shared" si="11"/>
        <v>0.642361111111111</v>
      </c>
      <c r="L58" s="166">
        <f t="shared" si="12"/>
        <v>53</v>
      </c>
      <c r="M58" s="162"/>
      <c r="N58" s="162"/>
      <c r="O58" s="162"/>
    </row>
    <row r="59" spans="1:15" ht="12.75" customHeight="1">
      <c r="A59" s="327">
        <v>3</v>
      </c>
      <c r="B59" s="159">
        <f t="shared" si="13"/>
        <v>27</v>
      </c>
      <c r="C59" s="159">
        <f t="shared" si="14"/>
        <v>166</v>
      </c>
      <c r="D59" s="37" t="s">
        <v>463</v>
      </c>
      <c r="E59" s="40" t="s">
        <v>288</v>
      </c>
      <c r="F59" s="230"/>
      <c r="G59" s="165">
        <f t="shared" si="7"/>
        <v>0.6041666666666666</v>
      </c>
      <c r="H59" s="165">
        <f t="shared" si="8"/>
        <v>0.6138888888888888</v>
      </c>
      <c r="I59" s="165">
        <f t="shared" si="9"/>
        <v>0.625</v>
      </c>
      <c r="J59" s="165">
        <f t="shared" si="10"/>
        <v>0.6378205128205128</v>
      </c>
      <c r="K59" s="165">
        <f t="shared" si="11"/>
        <v>0.6527777777777777</v>
      </c>
      <c r="L59" s="166">
        <f t="shared" si="12"/>
        <v>56</v>
      </c>
      <c r="M59" s="162"/>
      <c r="N59" s="162"/>
      <c r="O59" s="162"/>
    </row>
    <row r="60" spans="1:15" ht="12.75" customHeight="1">
      <c r="A60" s="327">
        <v>6.5</v>
      </c>
      <c r="B60" s="159">
        <f t="shared" si="13"/>
        <v>20.5</v>
      </c>
      <c r="C60" s="159">
        <f t="shared" si="14"/>
        <v>172.5</v>
      </c>
      <c r="D60" s="37" t="s">
        <v>464</v>
      </c>
      <c r="E60" s="40" t="s">
        <v>217</v>
      </c>
      <c r="F60" s="230"/>
      <c r="G60" s="165">
        <f t="shared" si="7"/>
        <v>0.62109375</v>
      </c>
      <c r="H60" s="165">
        <f t="shared" si="8"/>
        <v>0.6319444444444444</v>
      </c>
      <c r="I60" s="165">
        <f t="shared" si="9"/>
        <v>0.644345238095238</v>
      </c>
      <c r="J60" s="165">
        <f t="shared" si="10"/>
        <v>0.6586538461538461</v>
      </c>
      <c r="K60" s="165">
        <f t="shared" si="11"/>
        <v>0.6753472222222222</v>
      </c>
      <c r="L60" s="166">
        <f t="shared" si="12"/>
        <v>62.5</v>
      </c>
      <c r="M60" s="162"/>
      <c r="N60" s="162"/>
      <c r="O60" s="162"/>
    </row>
    <row r="61" spans="1:15" ht="12.75" customHeight="1">
      <c r="A61" s="327">
        <v>2.5</v>
      </c>
      <c r="B61" s="159">
        <f aca="true" t="shared" si="15" ref="B61:B79">B60-A61</f>
        <v>18</v>
      </c>
      <c r="C61" s="159">
        <f aca="true" t="shared" si="16" ref="C61:C79">C60+A61</f>
        <v>175</v>
      </c>
      <c r="D61" s="37" t="s">
        <v>465</v>
      </c>
      <c r="E61" s="40" t="s">
        <v>217</v>
      </c>
      <c r="F61" s="230"/>
      <c r="G61" s="165">
        <f t="shared" si="7"/>
        <v>0.6276041666666666</v>
      </c>
      <c r="H61" s="165">
        <f t="shared" si="8"/>
        <v>0.6388888888888888</v>
      </c>
      <c r="I61" s="165">
        <f t="shared" si="9"/>
        <v>0.6517857142857142</v>
      </c>
      <c r="J61" s="165">
        <f t="shared" si="10"/>
        <v>0.6666666666666666</v>
      </c>
      <c r="K61" s="165">
        <f t="shared" si="11"/>
        <v>0.6840277777777777</v>
      </c>
      <c r="L61" s="166">
        <f t="shared" si="12"/>
        <v>65</v>
      </c>
      <c r="M61" s="162"/>
      <c r="N61" s="162"/>
      <c r="O61" s="162"/>
    </row>
    <row r="62" spans="1:15" ht="12.75" customHeight="1">
      <c r="A62" s="327">
        <v>4.5</v>
      </c>
      <c r="B62" s="159">
        <f t="shared" si="15"/>
        <v>13.5</v>
      </c>
      <c r="C62" s="159">
        <f t="shared" si="16"/>
        <v>179.5</v>
      </c>
      <c r="D62" s="37" t="s">
        <v>466</v>
      </c>
      <c r="E62" s="40" t="s">
        <v>217</v>
      </c>
      <c r="F62" s="230"/>
      <c r="G62" s="165">
        <f t="shared" si="7"/>
        <v>0.6393229166666666</v>
      </c>
      <c r="H62" s="165">
        <f t="shared" si="8"/>
        <v>0.6513888888888888</v>
      </c>
      <c r="I62" s="165">
        <f t="shared" si="9"/>
        <v>0.6651785714285714</v>
      </c>
      <c r="J62" s="165">
        <f t="shared" si="10"/>
        <v>0.6810897435897436</v>
      </c>
      <c r="K62" s="165">
        <f t="shared" si="11"/>
        <v>0.6996527777777777</v>
      </c>
      <c r="L62" s="166">
        <f t="shared" si="12"/>
        <v>69.5</v>
      </c>
      <c r="M62" s="162"/>
      <c r="N62" s="162"/>
      <c r="O62" s="162"/>
    </row>
    <row r="63" spans="1:15" ht="12.75" customHeight="1">
      <c r="A63" s="327">
        <v>2</v>
      </c>
      <c r="B63" s="159">
        <f t="shared" si="15"/>
        <v>11.5</v>
      </c>
      <c r="C63" s="159">
        <f t="shared" si="16"/>
        <v>181.5</v>
      </c>
      <c r="D63" s="37" t="s">
        <v>858</v>
      </c>
      <c r="E63" s="40" t="s">
        <v>859</v>
      </c>
      <c r="F63" s="230"/>
      <c r="G63" s="165">
        <f t="shared" si="7"/>
        <v>0.64453125</v>
      </c>
      <c r="H63" s="165">
        <f t="shared" si="8"/>
        <v>0.6569444444444444</v>
      </c>
      <c r="I63" s="165">
        <f t="shared" si="9"/>
        <v>0.6711309523809523</v>
      </c>
      <c r="J63" s="165">
        <f t="shared" si="10"/>
        <v>0.6875</v>
      </c>
      <c r="K63" s="165">
        <f t="shared" si="11"/>
        <v>0.7065972222222222</v>
      </c>
      <c r="L63" s="166">
        <f t="shared" si="12"/>
        <v>71.5</v>
      </c>
      <c r="M63" s="162"/>
      <c r="N63" s="162"/>
      <c r="O63" s="162"/>
    </row>
    <row r="64" spans="1:15" ht="12.75" customHeight="1">
      <c r="A64" s="327">
        <v>0.5</v>
      </c>
      <c r="B64" s="159">
        <f t="shared" si="15"/>
        <v>11</v>
      </c>
      <c r="C64" s="159">
        <f t="shared" si="16"/>
        <v>182</v>
      </c>
      <c r="D64" s="37" t="s">
        <v>860</v>
      </c>
      <c r="E64" s="40" t="s">
        <v>859</v>
      </c>
      <c r="F64" s="230"/>
      <c r="G64" s="165">
        <f t="shared" si="7"/>
        <v>0.6458333333333333</v>
      </c>
      <c r="H64" s="165">
        <f t="shared" si="8"/>
        <v>0.6583333333333333</v>
      </c>
      <c r="I64" s="165">
        <f t="shared" si="9"/>
        <v>0.6726190476190476</v>
      </c>
      <c r="J64" s="165">
        <f t="shared" si="10"/>
        <v>0.6891025641025641</v>
      </c>
      <c r="K64" s="165">
        <f t="shared" si="11"/>
        <v>0.7083333333333333</v>
      </c>
      <c r="L64" s="166">
        <f t="shared" si="12"/>
        <v>72</v>
      </c>
      <c r="M64" s="162"/>
      <c r="N64" s="162"/>
      <c r="O64" s="162"/>
    </row>
    <row r="65" spans="1:15" ht="12.75" customHeight="1">
      <c r="A65" s="327">
        <v>7</v>
      </c>
      <c r="B65" s="159">
        <f t="shared" si="15"/>
        <v>4</v>
      </c>
      <c r="C65" s="159">
        <f t="shared" si="16"/>
        <v>189</v>
      </c>
      <c r="D65" s="37" t="s">
        <v>467</v>
      </c>
      <c r="E65" s="40" t="s">
        <v>859</v>
      </c>
      <c r="F65" s="230"/>
      <c r="G65" s="165">
        <f t="shared" si="7"/>
        <v>0.6640625</v>
      </c>
      <c r="H65" s="165">
        <f t="shared" si="8"/>
        <v>0.6777777777777777</v>
      </c>
      <c r="I65" s="165">
        <f t="shared" si="9"/>
        <v>0.6934523809523809</v>
      </c>
      <c r="J65" s="165">
        <f t="shared" si="10"/>
        <v>0.7115384615384615</v>
      </c>
      <c r="K65" s="165">
        <f t="shared" si="11"/>
        <v>0.7326388888888888</v>
      </c>
      <c r="L65" s="166">
        <f t="shared" si="12"/>
        <v>79</v>
      </c>
      <c r="M65" s="162"/>
      <c r="N65" s="162"/>
      <c r="O65" s="162"/>
    </row>
    <row r="66" spans="1:15" ht="12.75" customHeight="1" hidden="1">
      <c r="A66" s="327"/>
      <c r="B66" s="159">
        <f t="shared" si="15"/>
        <v>4</v>
      </c>
      <c r="C66" s="159">
        <f t="shared" si="16"/>
        <v>189</v>
      </c>
      <c r="D66" s="231"/>
      <c r="E66" s="230"/>
      <c r="F66" s="230"/>
      <c r="G66" s="165">
        <f t="shared" si="7"/>
        <v>0.6640625</v>
      </c>
      <c r="H66" s="165">
        <f t="shared" si="8"/>
        <v>0.6777777777777777</v>
      </c>
      <c r="I66" s="165">
        <f t="shared" si="9"/>
        <v>0.6934523809523809</v>
      </c>
      <c r="J66" s="165">
        <f t="shared" si="10"/>
        <v>0.7115384615384615</v>
      </c>
      <c r="K66" s="165">
        <f t="shared" si="11"/>
        <v>0.7326388888888888</v>
      </c>
      <c r="L66" s="166">
        <f t="shared" si="12"/>
        <v>79</v>
      </c>
      <c r="M66" s="162"/>
      <c r="N66" s="162"/>
      <c r="O66" s="162"/>
    </row>
    <row r="67" spans="1:15" ht="12.75" customHeight="1" hidden="1">
      <c r="A67" s="327"/>
      <c r="B67" s="159">
        <f t="shared" si="15"/>
        <v>4</v>
      </c>
      <c r="C67" s="159">
        <f t="shared" si="16"/>
        <v>189</v>
      </c>
      <c r="D67" s="231"/>
      <c r="E67" s="230"/>
      <c r="F67" s="230"/>
      <c r="G67" s="165">
        <f t="shared" si="7"/>
        <v>0.6640625</v>
      </c>
      <c r="H67" s="165">
        <f t="shared" si="8"/>
        <v>0.6777777777777777</v>
      </c>
      <c r="I67" s="165">
        <f t="shared" si="9"/>
        <v>0.6934523809523809</v>
      </c>
      <c r="J67" s="165">
        <f t="shared" si="10"/>
        <v>0.7115384615384615</v>
      </c>
      <c r="K67" s="165">
        <f t="shared" si="11"/>
        <v>0.7326388888888888</v>
      </c>
      <c r="L67" s="166">
        <f t="shared" si="12"/>
        <v>79</v>
      </c>
      <c r="M67" s="162"/>
      <c r="N67" s="162"/>
      <c r="O67" s="162"/>
    </row>
    <row r="68" spans="1:15" ht="12.75" customHeight="1" hidden="1">
      <c r="A68" s="327"/>
      <c r="B68" s="159">
        <f t="shared" si="15"/>
        <v>4</v>
      </c>
      <c r="C68" s="159">
        <f t="shared" si="16"/>
        <v>189</v>
      </c>
      <c r="D68" s="231"/>
      <c r="E68" s="230"/>
      <c r="F68" s="230"/>
      <c r="G68" s="165">
        <f t="shared" si="7"/>
        <v>0.6640625</v>
      </c>
      <c r="H68" s="165">
        <f t="shared" si="8"/>
        <v>0.6777777777777777</v>
      </c>
      <c r="I68" s="165">
        <f t="shared" si="9"/>
        <v>0.6934523809523809</v>
      </c>
      <c r="J68" s="165">
        <f t="shared" si="10"/>
        <v>0.7115384615384615</v>
      </c>
      <c r="K68" s="165">
        <f t="shared" si="11"/>
        <v>0.7326388888888888</v>
      </c>
      <c r="L68" s="166">
        <f t="shared" si="12"/>
        <v>79</v>
      </c>
      <c r="M68" s="162"/>
      <c r="N68" s="162"/>
      <c r="O68" s="162"/>
    </row>
    <row r="69" spans="1:15" ht="12.75" customHeight="1" hidden="1">
      <c r="A69" s="327"/>
      <c r="B69" s="159">
        <f t="shared" si="15"/>
        <v>4</v>
      </c>
      <c r="C69" s="159">
        <f t="shared" si="16"/>
        <v>189</v>
      </c>
      <c r="D69" s="231"/>
      <c r="E69" s="230"/>
      <c r="F69" s="230"/>
      <c r="G69" s="165">
        <f t="shared" si="7"/>
        <v>0.6640625</v>
      </c>
      <c r="H69" s="165">
        <f t="shared" si="8"/>
        <v>0.6777777777777777</v>
      </c>
      <c r="I69" s="165">
        <f t="shared" si="9"/>
        <v>0.6934523809523809</v>
      </c>
      <c r="J69" s="165">
        <f t="shared" si="10"/>
        <v>0.7115384615384615</v>
      </c>
      <c r="K69" s="165">
        <f t="shared" si="11"/>
        <v>0.7326388888888888</v>
      </c>
      <c r="L69" s="166">
        <f t="shared" si="12"/>
        <v>79</v>
      </c>
      <c r="M69" s="162"/>
      <c r="N69" s="162"/>
      <c r="O69" s="162"/>
    </row>
    <row r="70" spans="1:15" ht="12.75" customHeight="1" hidden="1">
      <c r="A70" s="327"/>
      <c r="B70" s="159">
        <f t="shared" si="15"/>
        <v>4</v>
      </c>
      <c r="C70" s="159">
        <f t="shared" si="16"/>
        <v>189</v>
      </c>
      <c r="D70" s="231"/>
      <c r="E70" s="230"/>
      <c r="F70" s="230"/>
      <c r="G70" s="165">
        <f t="shared" si="7"/>
        <v>0.6640625</v>
      </c>
      <c r="H70" s="165">
        <f t="shared" si="8"/>
        <v>0.6777777777777777</v>
      </c>
      <c r="I70" s="165">
        <f t="shared" si="9"/>
        <v>0.6934523809523809</v>
      </c>
      <c r="J70" s="165">
        <f t="shared" si="10"/>
        <v>0.7115384615384615</v>
      </c>
      <c r="K70" s="165">
        <f t="shared" si="11"/>
        <v>0.7326388888888888</v>
      </c>
      <c r="L70" s="166">
        <f t="shared" si="12"/>
        <v>79</v>
      </c>
      <c r="M70" s="162"/>
      <c r="N70" s="162"/>
      <c r="O70" s="162"/>
    </row>
    <row r="71" spans="1:15" ht="12.75" customHeight="1" hidden="1">
      <c r="A71" s="327"/>
      <c r="B71" s="159">
        <f t="shared" si="15"/>
        <v>4</v>
      </c>
      <c r="C71" s="159">
        <f t="shared" si="16"/>
        <v>189</v>
      </c>
      <c r="D71" s="231"/>
      <c r="E71" s="230"/>
      <c r="F71" s="230"/>
      <c r="G71" s="165">
        <f t="shared" si="7"/>
        <v>0.6640625</v>
      </c>
      <c r="H71" s="165">
        <f t="shared" si="8"/>
        <v>0.6777777777777777</v>
      </c>
      <c r="I71" s="165">
        <f t="shared" si="9"/>
        <v>0.6934523809523809</v>
      </c>
      <c r="J71" s="165">
        <f t="shared" si="10"/>
        <v>0.7115384615384615</v>
      </c>
      <c r="K71" s="165">
        <f t="shared" si="11"/>
        <v>0.7326388888888888</v>
      </c>
      <c r="L71" s="166">
        <f t="shared" si="12"/>
        <v>79</v>
      </c>
      <c r="M71" s="162"/>
      <c r="N71" s="162"/>
      <c r="O71" s="162"/>
    </row>
    <row r="72" spans="1:15" ht="12.75" customHeight="1" hidden="1">
      <c r="A72" s="327"/>
      <c r="B72" s="159">
        <f t="shared" si="15"/>
        <v>4</v>
      </c>
      <c r="C72" s="159">
        <f t="shared" si="16"/>
        <v>189</v>
      </c>
      <c r="D72" s="231"/>
      <c r="E72" s="230"/>
      <c r="F72" s="230"/>
      <c r="G72" s="165">
        <f t="shared" si="7"/>
        <v>0.6640625</v>
      </c>
      <c r="H72" s="165">
        <f t="shared" si="8"/>
        <v>0.6777777777777777</v>
      </c>
      <c r="I72" s="165">
        <f t="shared" si="9"/>
        <v>0.6934523809523809</v>
      </c>
      <c r="J72" s="165">
        <f t="shared" si="10"/>
        <v>0.7115384615384615</v>
      </c>
      <c r="K72" s="165">
        <f t="shared" si="11"/>
        <v>0.7326388888888888</v>
      </c>
      <c r="L72" s="166">
        <f t="shared" si="12"/>
        <v>79</v>
      </c>
      <c r="M72" s="162"/>
      <c r="N72" s="162"/>
      <c r="O72" s="162"/>
    </row>
    <row r="73" spans="1:15" ht="12.75" customHeight="1" hidden="1">
      <c r="A73" s="327"/>
      <c r="B73" s="159">
        <f t="shared" si="15"/>
        <v>4</v>
      </c>
      <c r="C73" s="159">
        <f t="shared" si="16"/>
        <v>189</v>
      </c>
      <c r="D73" s="231"/>
      <c r="E73" s="230"/>
      <c r="F73" s="230"/>
      <c r="G73" s="165">
        <f t="shared" si="7"/>
        <v>0.6640625</v>
      </c>
      <c r="H73" s="165">
        <f t="shared" si="8"/>
        <v>0.6777777777777777</v>
      </c>
      <c r="I73" s="165">
        <f t="shared" si="9"/>
        <v>0.6934523809523809</v>
      </c>
      <c r="J73" s="165">
        <f t="shared" si="10"/>
        <v>0.7115384615384615</v>
      </c>
      <c r="K73" s="165">
        <f t="shared" si="11"/>
        <v>0.7326388888888888</v>
      </c>
      <c r="L73" s="166">
        <f t="shared" si="12"/>
        <v>79</v>
      </c>
      <c r="M73" s="162"/>
      <c r="N73" s="162"/>
      <c r="O73" s="162"/>
    </row>
    <row r="74" spans="1:15" ht="12.75" customHeight="1" hidden="1">
      <c r="A74" s="327"/>
      <c r="B74" s="159">
        <f t="shared" si="15"/>
        <v>4</v>
      </c>
      <c r="C74" s="159">
        <f t="shared" si="16"/>
        <v>189</v>
      </c>
      <c r="D74" s="231"/>
      <c r="E74" s="230"/>
      <c r="F74" s="230"/>
      <c r="G74" s="165">
        <f t="shared" si="7"/>
        <v>0.6640625</v>
      </c>
      <c r="H74" s="165">
        <f t="shared" si="8"/>
        <v>0.6777777777777777</v>
      </c>
      <c r="I74" s="165">
        <f t="shared" si="9"/>
        <v>0.6934523809523809</v>
      </c>
      <c r="J74" s="165">
        <f t="shared" si="10"/>
        <v>0.7115384615384615</v>
      </c>
      <c r="K74" s="165">
        <f t="shared" si="11"/>
        <v>0.7326388888888888</v>
      </c>
      <c r="L74" s="166">
        <f t="shared" si="12"/>
        <v>79</v>
      </c>
      <c r="M74" s="162"/>
      <c r="N74" s="162"/>
      <c r="O74" s="162"/>
    </row>
    <row r="75" spans="1:15" ht="12.75" customHeight="1" hidden="1">
      <c r="A75" s="327"/>
      <c r="B75" s="159">
        <f t="shared" si="15"/>
        <v>4</v>
      </c>
      <c r="C75" s="159">
        <f t="shared" si="16"/>
        <v>189</v>
      </c>
      <c r="D75" s="231"/>
      <c r="E75" s="230"/>
      <c r="F75" s="230"/>
      <c r="G75" s="165">
        <f t="shared" si="7"/>
        <v>0.6640625</v>
      </c>
      <c r="H75" s="165">
        <f t="shared" si="8"/>
        <v>0.6777777777777777</v>
      </c>
      <c r="I75" s="165">
        <f t="shared" si="9"/>
        <v>0.6934523809523809</v>
      </c>
      <c r="J75" s="165">
        <f t="shared" si="10"/>
        <v>0.7115384615384615</v>
      </c>
      <c r="K75" s="165">
        <f t="shared" si="11"/>
        <v>0.7326388888888888</v>
      </c>
      <c r="L75" s="166">
        <f t="shared" si="12"/>
        <v>79</v>
      </c>
      <c r="M75" s="162"/>
      <c r="N75" s="162"/>
      <c r="O75" s="162"/>
    </row>
    <row r="76" spans="1:15" ht="12.75" customHeight="1" hidden="1">
      <c r="A76" s="327"/>
      <c r="B76" s="159">
        <f t="shared" si="15"/>
        <v>4</v>
      </c>
      <c r="C76" s="159">
        <f t="shared" si="16"/>
        <v>189</v>
      </c>
      <c r="D76" s="231"/>
      <c r="E76" s="230"/>
      <c r="F76" s="230"/>
      <c r="G76" s="165">
        <f t="shared" si="7"/>
        <v>0.6640625</v>
      </c>
      <c r="H76" s="165">
        <f t="shared" si="8"/>
        <v>0.6777777777777777</v>
      </c>
      <c r="I76" s="165">
        <f t="shared" si="9"/>
        <v>0.6934523809523809</v>
      </c>
      <c r="J76" s="165">
        <f t="shared" si="10"/>
        <v>0.7115384615384615</v>
      </c>
      <c r="K76" s="165">
        <f t="shared" si="11"/>
        <v>0.7326388888888888</v>
      </c>
      <c r="L76" s="166">
        <f t="shared" si="12"/>
        <v>79</v>
      </c>
      <c r="M76" s="162"/>
      <c r="N76" s="162"/>
      <c r="O76" s="162"/>
    </row>
    <row r="77" spans="1:15" ht="12.75" customHeight="1" hidden="1">
      <c r="A77" s="327"/>
      <c r="B77" s="159">
        <f t="shared" si="15"/>
        <v>4</v>
      </c>
      <c r="C77" s="159">
        <f t="shared" si="16"/>
        <v>189</v>
      </c>
      <c r="D77" s="231"/>
      <c r="E77" s="230"/>
      <c r="F77" s="230"/>
      <c r="G77" s="165">
        <f t="shared" si="7"/>
        <v>0.6640625</v>
      </c>
      <c r="H77" s="165">
        <f t="shared" si="8"/>
        <v>0.6777777777777777</v>
      </c>
      <c r="I77" s="165">
        <f t="shared" si="9"/>
        <v>0.6934523809523809</v>
      </c>
      <c r="J77" s="165">
        <f t="shared" si="10"/>
        <v>0.7115384615384615</v>
      </c>
      <c r="K77" s="165">
        <f t="shared" si="11"/>
        <v>0.7326388888888888</v>
      </c>
      <c r="L77" s="166">
        <f t="shared" si="12"/>
        <v>79</v>
      </c>
      <c r="M77" s="162"/>
      <c r="N77" s="142"/>
      <c r="O77" s="142"/>
    </row>
    <row r="78" spans="1:12" ht="12.75" customHeight="1" hidden="1">
      <c r="A78" s="327"/>
      <c r="B78" s="159">
        <f t="shared" si="15"/>
        <v>4</v>
      </c>
      <c r="C78" s="159">
        <f t="shared" si="16"/>
        <v>189</v>
      </c>
      <c r="D78" s="231"/>
      <c r="E78" s="230"/>
      <c r="F78" s="230"/>
      <c r="G78" s="165">
        <f t="shared" si="7"/>
        <v>0.6640625</v>
      </c>
      <c r="H78" s="165">
        <f t="shared" si="8"/>
        <v>0.6777777777777777</v>
      </c>
      <c r="I78" s="165">
        <f t="shared" si="9"/>
        <v>0.6934523809523809</v>
      </c>
      <c r="J78" s="165">
        <f t="shared" si="10"/>
        <v>0.7115384615384615</v>
      </c>
      <c r="K78" s="165">
        <f t="shared" si="11"/>
        <v>0.7326388888888888</v>
      </c>
      <c r="L78" s="166">
        <f t="shared" si="12"/>
        <v>79</v>
      </c>
    </row>
    <row r="79" spans="1:12" ht="12.75" customHeight="1" hidden="1">
      <c r="A79" s="327"/>
      <c r="B79" s="159">
        <f t="shared" si="15"/>
        <v>4</v>
      </c>
      <c r="C79" s="159">
        <f t="shared" si="16"/>
        <v>189</v>
      </c>
      <c r="D79" s="231"/>
      <c r="E79" s="230"/>
      <c r="F79" s="230"/>
      <c r="G79" s="165">
        <f t="shared" si="7"/>
        <v>0.6640625</v>
      </c>
      <c r="H79" s="165">
        <f t="shared" si="8"/>
        <v>0.6777777777777777</v>
      </c>
      <c r="I79" s="165">
        <f t="shared" si="9"/>
        <v>0.6934523809523809</v>
      </c>
      <c r="J79" s="165">
        <f t="shared" si="10"/>
        <v>0.7115384615384615</v>
      </c>
      <c r="K79" s="165">
        <f t="shared" si="11"/>
        <v>0.7326388888888888</v>
      </c>
      <c r="L79" s="166">
        <f t="shared" si="12"/>
        <v>79</v>
      </c>
    </row>
    <row r="80" spans="1:12" ht="12.75" customHeight="1">
      <c r="A80" s="327">
        <v>4</v>
      </c>
      <c r="B80" s="159">
        <f>B79-A80</f>
        <v>0</v>
      </c>
      <c r="C80" s="159">
        <f>C79+A80</f>
        <v>193</v>
      </c>
      <c r="D80" s="33" t="s">
        <v>468</v>
      </c>
      <c r="E80" s="230"/>
      <c r="F80" s="230"/>
      <c r="G80" s="165">
        <f t="shared" si="7"/>
        <v>0.6744791666666666</v>
      </c>
      <c r="H80" s="165">
        <f t="shared" si="8"/>
        <v>0.6888888888888889</v>
      </c>
      <c r="I80" s="165">
        <f t="shared" si="9"/>
        <v>0.7053571428571428</v>
      </c>
      <c r="J80" s="165">
        <f t="shared" si="10"/>
        <v>0.7243589743589743</v>
      </c>
      <c r="K80" s="165">
        <f t="shared" si="11"/>
        <v>0.7465277777777777</v>
      </c>
      <c r="L80" s="166">
        <f t="shared" si="12"/>
        <v>83</v>
      </c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6" r:id="rId2"/>
  <headerFooter alignWithMargins="0">
    <oddFooter>&amp;L&amp;F   &amp;D  &amp;T&amp;R&amp;8Les communes en lettres majuscules sont des
 chefs-lieux de cantons, sous-préfectures ou préfectures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zoomScalePageLayoutView="0" workbookViewId="0" topLeftCell="A10">
      <selection activeCell="D56" sqref="D56"/>
    </sheetView>
  </sheetViews>
  <sheetFormatPr defaultColWidth="8.57421875" defaultRowHeight="12.75" customHeight="1"/>
  <cols>
    <col min="1" max="1" width="6.7109375" style="64" customWidth="1"/>
    <col min="2" max="3" width="8.7109375" style="65" customWidth="1"/>
    <col min="4" max="4" width="31.7109375" style="66" customWidth="1"/>
    <col min="5" max="10" width="7.7109375" style="65" customWidth="1"/>
    <col min="11" max="11" width="7.7109375" style="67" customWidth="1"/>
    <col min="12" max="14" width="8.57421875" style="66" customWidth="1"/>
    <col min="15" max="19" width="9.421875" style="66" customWidth="1"/>
    <col min="20" max="16384" width="8.57421875" style="66" customWidth="1"/>
  </cols>
  <sheetData>
    <row r="1" spans="1:19" ht="12.7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87" t="s">
        <v>1</v>
      </c>
      <c r="M1" s="387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87" t="s">
        <v>54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11"/>
      <c r="M2" s="6"/>
      <c r="N2" s="11"/>
      <c r="O2" s="11"/>
      <c r="P2" s="5"/>
      <c r="Q2" s="5"/>
      <c r="R2" s="5"/>
      <c r="S2" s="12"/>
    </row>
    <row r="3" spans="1:19" ht="12.75" customHeight="1">
      <c r="A3" s="387" t="s">
        <v>66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81" t="s">
        <v>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11"/>
    </row>
    <row r="5" spans="1:14" ht="12.75" customHeight="1" thickBot="1">
      <c r="A5" s="69"/>
      <c r="B5" s="6"/>
      <c r="C5" s="383" t="s">
        <v>78</v>
      </c>
      <c r="D5" s="387"/>
      <c r="E5" s="387"/>
      <c r="F5" s="387"/>
      <c r="G5" s="387"/>
      <c r="H5" s="69">
        <v>194.5</v>
      </c>
      <c r="I5" s="6" t="s">
        <v>5</v>
      </c>
      <c r="J5" s="6"/>
      <c r="K5" s="70"/>
      <c r="L5" s="18">
        <v>0.10416666666666667</v>
      </c>
      <c r="M5" s="18">
        <v>0.10416666666666667</v>
      </c>
      <c r="N5" s="3" t="s">
        <v>6</v>
      </c>
    </row>
    <row r="6" spans="1:15" ht="12.75" customHeight="1" thickBot="1">
      <c r="A6" s="71"/>
      <c r="B6" s="72" t="s">
        <v>5</v>
      </c>
      <c r="C6" s="73"/>
      <c r="D6" s="74" t="s">
        <v>7</v>
      </c>
      <c r="E6" s="22" t="s">
        <v>8</v>
      </c>
      <c r="F6" s="83" t="s">
        <v>9</v>
      </c>
      <c r="G6" s="380" t="s">
        <v>10</v>
      </c>
      <c r="H6" s="380"/>
      <c r="I6" s="380"/>
      <c r="J6" s="380"/>
      <c r="K6" s="380"/>
      <c r="L6" s="18">
        <v>0.46875</v>
      </c>
      <c r="M6" s="18">
        <v>0.46875</v>
      </c>
      <c r="N6" s="16" t="s">
        <v>11</v>
      </c>
      <c r="O6" s="3"/>
    </row>
    <row r="7" spans="1:15" ht="12.75" customHeight="1" thickBot="1">
      <c r="A7" s="75" t="s">
        <v>12</v>
      </c>
      <c r="B7" s="76" t="s">
        <v>13</v>
      </c>
      <c r="C7" s="76" t="s">
        <v>14</v>
      </c>
      <c r="D7" s="77"/>
      <c r="E7" s="27" t="s">
        <v>15</v>
      </c>
      <c r="F7" s="84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4"/>
      <c r="N7" s="3"/>
      <c r="O7" s="3"/>
    </row>
    <row r="8" spans="1:15" ht="12.75" customHeight="1">
      <c r="A8" s="233"/>
      <c r="B8" s="172"/>
      <c r="C8" s="172"/>
      <c r="D8" s="318" t="s">
        <v>758</v>
      </c>
      <c r="E8" s="184"/>
      <c r="F8" s="172"/>
      <c r="G8" s="172"/>
      <c r="H8" s="206"/>
      <c r="I8" s="194"/>
      <c r="J8" s="194"/>
      <c r="K8" s="206"/>
      <c r="L8" s="131"/>
      <c r="M8" s="132"/>
      <c r="N8" s="117"/>
      <c r="O8" s="117"/>
    </row>
    <row r="9" spans="1:15" ht="12.75" customHeight="1">
      <c r="A9" s="57">
        <v>0</v>
      </c>
      <c r="B9" s="57">
        <f>$H$5</f>
        <v>194.5</v>
      </c>
      <c r="C9" s="57">
        <v>0</v>
      </c>
      <c r="D9" s="33" t="s">
        <v>468</v>
      </c>
      <c r="E9" s="297" t="s">
        <v>470</v>
      </c>
      <c r="F9" s="40"/>
      <c r="G9" s="196">
        <f>$L$5</f>
        <v>0.10416666666666667</v>
      </c>
      <c r="H9" s="196">
        <f>$L$5</f>
        <v>0.10416666666666667</v>
      </c>
      <c r="I9" s="196">
        <f>$L$5</f>
        <v>0.10416666666666667</v>
      </c>
      <c r="J9" s="196">
        <f>$M$5</f>
        <v>0.10416666666666667</v>
      </c>
      <c r="K9" s="196">
        <f>$M$5</f>
        <v>0.10416666666666667</v>
      </c>
      <c r="L9" s="133"/>
      <c r="M9" s="132"/>
      <c r="N9" s="132"/>
      <c r="O9" s="132"/>
    </row>
    <row r="10" spans="1:15" ht="12.75" customHeight="1">
      <c r="A10" s="57">
        <v>4</v>
      </c>
      <c r="B10" s="57">
        <f>B9-A10</f>
        <v>190.5</v>
      </c>
      <c r="C10" s="57">
        <f>C9+A10</f>
        <v>4</v>
      </c>
      <c r="D10" s="303" t="s">
        <v>471</v>
      </c>
      <c r="E10" s="297" t="s">
        <v>759</v>
      </c>
      <c r="F10" s="40"/>
      <c r="G10" s="197">
        <f>SUM($G$9+$O$3*C10)</f>
        <v>0.11458333333333334</v>
      </c>
      <c r="H10" s="197">
        <f>SUM($H$9+$P$3*C10)</f>
        <v>0.11527777777777778</v>
      </c>
      <c r="I10" s="197">
        <f>SUM($I$9+$Q$3*C10)</f>
        <v>0.11607142857142858</v>
      </c>
      <c r="J10" s="197">
        <f>SUM($J$9+$R$3*C10)</f>
        <v>0.11698717948717949</v>
      </c>
      <c r="K10" s="197">
        <f>SUM($K$9+$S$3*C10)</f>
        <v>0.11805555555555555</v>
      </c>
      <c r="M10" s="132"/>
      <c r="N10" s="132"/>
      <c r="O10" s="132"/>
    </row>
    <row r="11" spans="1:15" ht="12.75" customHeight="1">
      <c r="A11" s="57">
        <v>5</v>
      </c>
      <c r="B11" s="57">
        <f aca="true" t="shared" si="0" ref="B11:B49">B10-A11</f>
        <v>185.5</v>
      </c>
      <c r="C11" s="57">
        <f aca="true" t="shared" si="1" ref="C11:C49">C10+A11</f>
        <v>9</v>
      </c>
      <c r="D11" s="303" t="s">
        <v>804</v>
      </c>
      <c r="E11" s="297" t="s">
        <v>472</v>
      </c>
      <c r="F11" s="40"/>
      <c r="G11" s="197">
        <f aca="true" t="shared" si="2" ref="G11:G49">SUM($G$9+$O$3*C11)</f>
        <v>0.12760416666666669</v>
      </c>
      <c r="H11" s="197">
        <f aca="true" t="shared" si="3" ref="H11:H49">SUM($H$9+$P$3*C11)</f>
        <v>0.12916666666666668</v>
      </c>
      <c r="I11" s="197">
        <f aca="true" t="shared" si="4" ref="I11:I49">SUM($I$9+$Q$3*C11)</f>
        <v>0.13095238095238096</v>
      </c>
      <c r="J11" s="197">
        <f aca="true" t="shared" si="5" ref="J11:J49">SUM($J$9+$R$3*C11)</f>
        <v>0.1330128205128205</v>
      </c>
      <c r="K11" s="197">
        <f aca="true" t="shared" si="6" ref="K11:K49">SUM($K$9+$S$3*C11)</f>
        <v>0.13541666666666669</v>
      </c>
      <c r="M11" s="132"/>
      <c r="N11" s="132"/>
      <c r="O11" s="132"/>
    </row>
    <row r="12" spans="1:15" ht="12.75" customHeight="1">
      <c r="A12" s="57">
        <v>3</v>
      </c>
      <c r="B12" s="57">
        <f t="shared" si="0"/>
        <v>182.5</v>
      </c>
      <c r="C12" s="57">
        <f t="shared" si="1"/>
        <v>12</v>
      </c>
      <c r="D12" s="333" t="s">
        <v>760</v>
      </c>
      <c r="E12" s="297" t="s">
        <v>473</v>
      </c>
      <c r="F12" s="40"/>
      <c r="G12" s="197">
        <f t="shared" si="2"/>
        <v>0.13541666666666669</v>
      </c>
      <c r="H12" s="197">
        <f t="shared" si="3"/>
        <v>0.1375</v>
      </c>
      <c r="I12" s="197">
        <f t="shared" si="4"/>
        <v>0.13988095238095238</v>
      </c>
      <c r="J12" s="197">
        <f t="shared" si="5"/>
        <v>0.14262820512820512</v>
      </c>
      <c r="K12" s="197">
        <f t="shared" si="6"/>
        <v>0.14583333333333334</v>
      </c>
      <c r="M12" s="132"/>
      <c r="N12" s="132"/>
      <c r="O12" s="132"/>
    </row>
    <row r="13" spans="1:15" ht="12.75" customHeight="1">
      <c r="A13" s="57">
        <v>1</v>
      </c>
      <c r="B13" s="57">
        <f t="shared" si="0"/>
        <v>181.5</v>
      </c>
      <c r="C13" s="57">
        <f t="shared" si="1"/>
        <v>13</v>
      </c>
      <c r="D13" s="303" t="s">
        <v>474</v>
      </c>
      <c r="E13" s="297" t="s">
        <v>475</v>
      </c>
      <c r="F13" s="40"/>
      <c r="G13" s="197">
        <f t="shared" si="2"/>
        <v>0.13802083333333334</v>
      </c>
      <c r="H13" s="197">
        <f t="shared" si="3"/>
        <v>0.14027777777777778</v>
      </c>
      <c r="I13" s="197">
        <f t="shared" si="4"/>
        <v>0.14285714285714285</v>
      </c>
      <c r="J13" s="197">
        <f t="shared" si="5"/>
        <v>0.14583333333333334</v>
      </c>
      <c r="K13" s="197">
        <f t="shared" si="6"/>
        <v>0.14930555555555555</v>
      </c>
      <c r="M13" s="132"/>
      <c r="N13" s="132"/>
      <c r="O13" s="132"/>
    </row>
    <row r="14" spans="1:15" ht="12.75" customHeight="1">
      <c r="A14" s="57">
        <v>1</v>
      </c>
      <c r="B14" s="57">
        <f t="shared" si="0"/>
        <v>180.5</v>
      </c>
      <c r="C14" s="57">
        <f t="shared" si="1"/>
        <v>14</v>
      </c>
      <c r="D14" s="303" t="s">
        <v>476</v>
      </c>
      <c r="E14" s="297" t="s">
        <v>473</v>
      </c>
      <c r="F14" s="40"/>
      <c r="G14" s="197">
        <f t="shared" si="2"/>
        <v>0.140625</v>
      </c>
      <c r="H14" s="197">
        <f t="shared" si="3"/>
        <v>0.14305555555555555</v>
      </c>
      <c r="I14" s="197">
        <f t="shared" si="4"/>
        <v>0.14583333333333334</v>
      </c>
      <c r="J14" s="197">
        <f t="shared" si="5"/>
        <v>0.14903846153846154</v>
      </c>
      <c r="K14" s="197">
        <f t="shared" si="6"/>
        <v>0.1527777777777778</v>
      </c>
      <c r="M14" s="132"/>
      <c r="N14" s="132"/>
      <c r="O14" s="132"/>
    </row>
    <row r="15" spans="1:15" ht="12.75" customHeight="1">
      <c r="A15" s="57">
        <v>2</v>
      </c>
      <c r="B15" s="57">
        <f t="shared" si="0"/>
        <v>178.5</v>
      </c>
      <c r="C15" s="57">
        <f t="shared" si="1"/>
        <v>16</v>
      </c>
      <c r="D15" s="303" t="s">
        <v>477</v>
      </c>
      <c r="E15" s="297" t="s">
        <v>473</v>
      </c>
      <c r="F15" s="40"/>
      <c r="G15" s="197">
        <f t="shared" si="2"/>
        <v>0.14583333333333334</v>
      </c>
      <c r="H15" s="197">
        <f t="shared" si="3"/>
        <v>0.1486111111111111</v>
      </c>
      <c r="I15" s="197">
        <f t="shared" si="4"/>
        <v>0.1517857142857143</v>
      </c>
      <c r="J15" s="197">
        <f t="shared" si="5"/>
        <v>0.15544871794871795</v>
      </c>
      <c r="K15" s="197">
        <f t="shared" si="6"/>
        <v>0.1597222222222222</v>
      </c>
      <c r="M15" s="132"/>
      <c r="N15" s="132"/>
      <c r="O15" s="132"/>
    </row>
    <row r="16" spans="1:15" ht="12.75" customHeight="1">
      <c r="A16" s="57">
        <v>1</v>
      </c>
      <c r="B16" s="57">
        <f t="shared" si="0"/>
        <v>177.5</v>
      </c>
      <c r="C16" s="57">
        <f t="shared" si="1"/>
        <v>17</v>
      </c>
      <c r="D16" s="303" t="s">
        <v>478</v>
      </c>
      <c r="E16" s="297" t="s">
        <v>479</v>
      </c>
      <c r="F16" s="40">
        <v>542</v>
      </c>
      <c r="G16" s="197">
        <f t="shared" si="2"/>
        <v>0.1484375</v>
      </c>
      <c r="H16" s="197">
        <f t="shared" si="3"/>
        <v>0.15138888888888888</v>
      </c>
      <c r="I16" s="197">
        <f t="shared" si="4"/>
        <v>0.15476190476190477</v>
      </c>
      <c r="J16" s="197">
        <f t="shared" si="5"/>
        <v>0.15865384615384615</v>
      </c>
      <c r="K16" s="197">
        <f t="shared" si="6"/>
        <v>0.16319444444444445</v>
      </c>
      <c r="M16" s="132"/>
      <c r="N16" s="132"/>
      <c r="O16" s="132"/>
    </row>
    <row r="17" spans="1:15" ht="12.75" customHeight="1">
      <c r="A17" s="57">
        <v>2</v>
      </c>
      <c r="B17" s="57">
        <f t="shared" si="0"/>
        <v>175.5</v>
      </c>
      <c r="C17" s="57">
        <f t="shared" si="1"/>
        <v>19</v>
      </c>
      <c r="D17" s="303" t="s">
        <v>480</v>
      </c>
      <c r="E17" s="297" t="s">
        <v>481</v>
      </c>
      <c r="F17" s="40"/>
      <c r="G17" s="197">
        <f t="shared" si="2"/>
        <v>0.15364583333333334</v>
      </c>
      <c r="H17" s="197">
        <f t="shared" si="3"/>
        <v>0.15694444444444444</v>
      </c>
      <c r="I17" s="197">
        <f t="shared" si="4"/>
        <v>0.1607142857142857</v>
      </c>
      <c r="J17" s="197">
        <f t="shared" si="5"/>
        <v>0.16506410256410256</v>
      </c>
      <c r="K17" s="197">
        <f t="shared" si="6"/>
        <v>0.1701388888888889</v>
      </c>
      <c r="M17" s="132"/>
      <c r="N17" s="132"/>
      <c r="O17" s="132"/>
    </row>
    <row r="18" spans="1:15" ht="12.75" customHeight="1">
      <c r="A18" s="57">
        <v>3.5</v>
      </c>
      <c r="B18" s="57">
        <f t="shared" si="0"/>
        <v>172</v>
      </c>
      <c r="C18" s="57">
        <f t="shared" si="1"/>
        <v>22.5</v>
      </c>
      <c r="D18" s="303" t="s">
        <v>482</v>
      </c>
      <c r="E18" s="297" t="s">
        <v>483</v>
      </c>
      <c r="F18" s="40"/>
      <c r="G18" s="197">
        <f t="shared" si="2"/>
        <v>0.16276041666666669</v>
      </c>
      <c r="H18" s="197">
        <f t="shared" si="3"/>
        <v>0.16666666666666666</v>
      </c>
      <c r="I18" s="197">
        <f t="shared" si="4"/>
        <v>0.17113095238095238</v>
      </c>
      <c r="J18" s="197">
        <f t="shared" si="5"/>
        <v>0.17628205128205127</v>
      </c>
      <c r="K18" s="197">
        <f t="shared" si="6"/>
        <v>0.18229166666666669</v>
      </c>
      <c r="M18" s="132"/>
      <c r="N18" s="132"/>
      <c r="O18" s="132"/>
    </row>
    <row r="19" spans="1:15" ht="12.75" customHeight="1">
      <c r="A19" s="57">
        <v>4</v>
      </c>
      <c r="B19" s="57">
        <f t="shared" si="0"/>
        <v>168</v>
      </c>
      <c r="C19" s="57">
        <f t="shared" si="1"/>
        <v>26.5</v>
      </c>
      <c r="D19" s="303" t="s">
        <v>484</v>
      </c>
      <c r="E19" s="297" t="s">
        <v>483</v>
      </c>
      <c r="F19" s="40"/>
      <c r="G19" s="197">
        <f t="shared" si="2"/>
        <v>0.17317708333333331</v>
      </c>
      <c r="H19" s="197">
        <f t="shared" si="3"/>
        <v>0.17777777777777776</v>
      </c>
      <c r="I19" s="197">
        <f t="shared" si="4"/>
        <v>0.1830357142857143</v>
      </c>
      <c r="J19" s="197">
        <f t="shared" si="5"/>
        <v>0.1891025641025641</v>
      </c>
      <c r="K19" s="197">
        <f t="shared" si="6"/>
        <v>0.19618055555555555</v>
      </c>
      <c r="M19" s="132"/>
      <c r="N19" s="132"/>
      <c r="O19" s="132"/>
    </row>
    <row r="20" spans="1:15" ht="12.75" customHeight="1">
      <c r="A20" s="57">
        <v>7</v>
      </c>
      <c r="B20" s="57">
        <f t="shared" si="0"/>
        <v>161</v>
      </c>
      <c r="C20" s="57">
        <f t="shared" si="1"/>
        <v>33.5</v>
      </c>
      <c r="D20" s="303" t="s">
        <v>485</v>
      </c>
      <c r="E20" s="297" t="s">
        <v>483</v>
      </c>
      <c r="F20" s="40"/>
      <c r="G20" s="197">
        <f t="shared" si="2"/>
        <v>0.19140625</v>
      </c>
      <c r="H20" s="197">
        <f t="shared" si="3"/>
        <v>0.19722222222222222</v>
      </c>
      <c r="I20" s="197">
        <f t="shared" si="4"/>
        <v>0.20386904761904762</v>
      </c>
      <c r="J20" s="197">
        <f t="shared" si="5"/>
        <v>0.21153846153846154</v>
      </c>
      <c r="K20" s="197">
        <f t="shared" si="6"/>
        <v>0.2204861111111111</v>
      </c>
      <c r="M20" s="132"/>
      <c r="N20" s="132"/>
      <c r="O20" s="132"/>
    </row>
    <row r="21" spans="1:15" ht="12.75" customHeight="1">
      <c r="A21" s="57">
        <v>5</v>
      </c>
      <c r="B21" s="57">
        <f t="shared" si="0"/>
        <v>156</v>
      </c>
      <c r="C21" s="57">
        <f t="shared" si="1"/>
        <v>38.5</v>
      </c>
      <c r="D21" s="307" t="s">
        <v>752</v>
      </c>
      <c r="E21" s="297" t="s">
        <v>483</v>
      </c>
      <c r="F21" s="40"/>
      <c r="G21" s="197">
        <f t="shared" si="2"/>
        <v>0.20442708333333331</v>
      </c>
      <c r="H21" s="197">
        <f t="shared" si="3"/>
        <v>0.21111111111111108</v>
      </c>
      <c r="I21" s="197">
        <f t="shared" si="4"/>
        <v>0.21875</v>
      </c>
      <c r="J21" s="197">
        <f t="shared" si="5"/>
        <v>0.22756410256410256</v>
      </c>
      <c r="K21" s="197">
        <f t="shared" si="6"/>
        <v>0.2378472222222222</v>
      </c>
      <c r="M21" s="132"/>
      <c r="N21" s="132"/>
      <c r="O21" s="132"/>
    </row>
    <row r="22" spans="1:15" ht="12.75" customHeight="1">
      <c r="A22" s="57">
        <v>4</v>
      </c>
      <c r="B22" s="57">
        <f t="shared" si="0"/>
        <v>152</v>
      </c>
      <c r="C22" s="57">
        <f t="shared" si="1"/>
        <v>42.5</v>
      </c>
      <c r="D22" s="303" t="s">
        <v>486</v>
      </c>
      <c r="E22" s="297" t="s">
        <v>483</v>
      </c>
      <c r="F22" s="40"/>
      <c r="G22" s="197">
        <f t="shared" si="2"/>
        <v>0.21484375</v>
      </c>
      <c r="H22" s="197">
        <f t="shared" si="3"/>
        <v>0.2222222222222222</v>
      </c>
      <c r="I22" s="197">
        <f t="shared" si="4"/>
        <v>0.23065476190476192</v>
      </c>
      <c r="J22" s="197">
        <f t="shared" si="5"/>
        <v>0.24038461538461536</v>
      </c>
      <c r="K22" s="197">
        <f t="shared" si="6"/>
        <v>0.2517361111111111</v>
      </c>
      <c r="M22" s="132"/>
      <c r="N22" s="132"/>
      <c r="O22" s="132"/>
    </row>
    <row r="23" spans="1:15" ht="12.75" customHeight="1">
      <c r="A23" s="57">
        <v>7.5</v>
      </c>
      <c r="B23" s="57">
        <f t="shared" si="0"/>
        <v>144.5</v>
      </c>
      <c r="C23" s="57">
        <f t="shared" si="1"/>
        <v>50</v>
      </c>
      <c r="D23" s="303" t="s">
        <v>487</v>
      </c>
      <c r="E23" s="297" t="s">
        <v>489</v>
      </c>
      <c r="F23" s="40"/>
      <c r="G23" s="197">
        <f t="shared" si="2"/>
        <v>0.234375</v>
      </c>
      <c r="H23" s="197">
        <f t="shared" si="3"/>
        <v>0.24305555555555552</v>
      </c>
      <c r="I23" s="197">
        <f t="shared" si="4"/>
        <v>0.25297619047619047</v>
      </c>
      <c r="J23" s="197">
        <f t="shared" si="5"/>
        <v>0.2644230769230769</v>
      </c>
      <c r="K23" s="197">
        <f t="shared" si="6"/>
        <v>0.2777777777777778</v>
      </c>
      <c r="M23" s="132"/>
      <c r="N23" s="132"/>
      <c r="O23" s="132"/>
    </row>
    <row r="24" spans="1:15" ht="12.75" customHeight="1">
      <c r="A24" s="352">
        <v>8</v>
      </c>
      <c r="B24" s="352">
        <f t="shared" si="0"/>
        <v>136.5</v>
      </c>
      <c r="C24" s="352">
        <f t="shared" si="1"/>
        <v>58</v>
      </c>
      <c r="D24" s="353" t="s">
        <v>488</v>
      </c>
      <c r="E24" s="349" t="s">
        <v>489</v>
      </c>
      <c r="F24" s="355"/>
      <c r="G24" s="356">
        <f t="shared" si="2"/>
        <v>0.2552083333333333</v>
      </c>
      <c r="H24" s="356">
        <f t="shared" si="3"/>
        <v>0.2652777777777778</v>
      </c>
      <c r="I24" s="356">
        <f t="shared" si="4"/>
        <v>0.2767857142857143</v>
      </c>
      <c r="J24" s="356">
        <f t="shared" si="5"/>
        <v>0.2900641025641026</v>
      </c>
      <c r="K24" s="356">
        <f t="shared" si="6"/>
        <v>0.3055555555555555</v>
      </c>
      <c r="M24" s="132"/>
      <c r="N24" s="132"/>
      <c r="O24" s="132"/>
    </row>
    <row r="25" spans="1:15" ht="12.75" customHeight="1">
      <c r="A25" s="57">
        <v>6</v>
      </c>
      <c r="B25" s="57">
        <f t="shared" si="0"/>
        <v>130.5</v>
      </c>
      <c r="C25" s="57">
        <f t="shared" si="1"/>
        <v>64</v>
      </c>
      <c r="D25" s="303" t="s">
        <v>490</v>
      </c>
      <c r="E25" s="297" t="s">
        <v>491</v>
      </c>
      <c r="F25" s="40"/>
      <c r="G25" s="197">
        <f t="shared" si="2"/>
        <v>0.2708333333333333</v>
      </c>
      <c r="H25" s="197">
        <f t="shared" si="3"/>
        <v>0.28194444444444444</v>
      </c>
      <c r="I25" s="197">
        <f t="shared" si="4"/>
        <v>0.29464285714285715</v>
      </c>
      <c r="J25" s="197">
        <f t="shared" si="5"/>
        <v>0.3092948717948718</v>
      </c>
      <c r="K25" s="197">
        <f t="shared" si="6"/>
        <v>0.3263888888888889</v>
      </c>
      <c r="M25" s="132"/>
      <c r="N25" s="132"/>
      <c r="O25" s="132"/>
    </row>
    <row r="26" spans="1:15" ht="12.75" customHeight="1">
      <c r="A26" s="57">
        <v>4</v>
      </c>
      <c r="B26" s="57">
        <f t="shared" si="0"/>
        <v>126.5</v>
      </c>
      <c r="C26" s="57">
        <f t="shared" si="1"/>
        <v>68</v>
      </c>
      <c r="D26" s="303" t="s">
        <v>492</v>
      </c>
      <c r="E26" s="297" t="s">
        <v>491</v>
      </c>
      <c r="F26" s="40"/>
      <c r="G26" s="197">
        <f t="shared" si="2"/>
        <v>0.28125</v>
      </c>
      <c r="H26" s="197">
        <f t="shared" si="3"/>
        <v>0.2930555555555555</v>
      </c>
      <c r="I26" s="197">
        <f t="shared" si="4"/>
        <v>0.30654761904761907</v>
      </c>
      <c r="J26" s="197">
        <f t="shared" si="5"/>
        <v>0.32211538461538464</v>
      </c>
      <c r="K26" s="197">
        <f t="shared" si="6"/>
        <v>0.3402777777777778</v>
      </c>
      <c r="M26" s="132"/>
      <c r="N26" s="132"/>
      <c r="O26" s="132"/>
    </row>
    <row r="27" spans="1:15" ht="12.75" customHeight="1">
      <c r="A27" s="57">
        <v>3.5</v>
      </c>
      <c r="B27" s="57">
        <f t="shared" si="0"/>
        <v>123</v>
      </c>
      <c r="C27" s="57">
        <f t="shared" si="1"/>
        <v>71.5</v>
      </c>
      <c r="D27" s="333" t="s">
        <v>755</v>
      </c>
      <c r="E27" s="297" t="s">
        <v>493</v>
      </c>
      <c r="F27" s="40"/>
      <c r="G27" s="197">
        <f t="shared" si="2"/>
        <v>0.2903645833333333</v>
      </c>
      <c r="H27" s="197">
        <f t="shared" si="3"/>
        <v>0.30277777777777776</v>
      </c>
      <c r="I27" s="197">
        <f t="shared" si="4"/>
        <v>0.3169642857142857</v>
      </c>
      <c r="J27" s="197">
        <f t="shared" si="5"/>
        <v>0.3333333333333333</v>
      </c>
      <c r="K27" s="197">
        <f t="shared" si="6"/>
        <v>0.3524305555555555</v>
      </c>
      <c r="M27" s="132"/>
      <c r="N27" s="132"/>
      <c r="O27" s="132"/>
    </row>
    <row r="28" spans="1:15" ht="12.75" customHeight="1">
      <c r="A28" s="57">
        <v>4</v>
      </c>
      <c r="B28" s="57">
        <f t="shared" si="0"/>
        <v>119</v>
      </c>
      <c r="C28" s="57">
        <f t="shared" si="1"/>
        <v>75.5</v>
      </c>
      <c r="D28" s="303" t="s">
        <v>825</v>
      </c>
      <c r="E28" s="297" t="s">
        <v>826</v>
      </c>
      <c r="F28" s="40"/>
      <c r="G28" s="197">
        <f t="shared" si="2"/>
        <v>0.30078125</v>
      </c>
      <c r="H28" s="197">
        <f t="shared" si="3"/>
        <v>0.3138888888888889</v>
      </c>
      <c r="I28" s="197">
        <f t="shared" si="4"/>
        <v>0.3288690476190476</v>
      </c>
      <c r="J28" s="197">
        <f t="shared" si="5"/>
        <v>0.34615384615384615</v>
      </c>
      <c r="K28" s="197">
        <f t="shared" si="6"/>
        <v>0.3663194444444445</v>
      </c>
      <c r="M28" s="132"/>
      <c r="N28" s="132"/>
      <c r="O28" s="132"/>
    </row>
    <row r="29" spans="1:15" ht="12.75" customHeight="1">
      <c r="A29" s="57">
        <v>13</v>
      </c>
      <c r="B29" s="57">
        <f t="shared" si="0"/>
        <v>106</v>
      </c>
      <c r="C29" s="57">
        <f t="shared" si="1"/>
        <v>88.5</v>
      </c>
      <c r="D29" s="303" t="s">
        <v>827</v>
      </c>
      <c r="E29" s="297" t="s">
        <v>375</v>
      </c>
      <c r="F29" s="40"/>
      <c r="G29" s="197">
        <f t="shared" si="2"/>
        <v>0.3346354166666667</v>
      </c>
      <c r="H29" s="197">
        <f t="shared" si="3"/>
        <v>0.35</v>
      </c>
      <c r="I29" s="197">
        <f t="shared" si="4"/>
        <v>0.36755952380952384</v>
      </c>
      <c r="J29" s="197">
        <f t="shared" si="5"/>
        <v>0.38782051282051283</v>
      </c>
      <c r="K29" s="197">
        <f t="shared" si="6"/>
        <v>0.4114583333333333</v>
      </c>
      <c r="M29" s="132"/>
      <c r="N29" s="132"/>
      <c r="O29" s="132"/>
    </row>
    <row r="30" spans="1:15" ht="12.75" customHeight="1">
      <c r="A30" s="57">
        <v>3</v>
      </c>
      <c r="B30" s="57">
        <f t="shared" si="0"/>
        <v>103</v>
      </c>
      <c r="C30" s="57">
        <f t="shared" si="1"/>
        <v>91.5</v>
      </c>
      <c r="D30" s="303" t="s">
        <v>828</v>
      </c>
      <c r="E30" s="297" t="s">
        <v>375</v>
      </c>
      <c r="F30" s="40"/>
      <c r="G30" s="197">
        <f t="shared" si="2"/>
        <v>0.3424479166666667</v>
      </c>
      <c r="H30" s="197">
        <f t="shared" si="3"/>
        <v>0.35833333333333334</v>
      </c>
      <c r="I30" s="197">
        <f t="shared" si="4"/>
        <v>0.37648809523809523</v>
      </c>
      <c r="J30" s="197">
        <f t="shared" si="5"/>
        <v>0.39743589743589747</v>
      </c>
      <c r="K30" s="197">
        <f t="shared" si="6"/>
        <v>0.421875</v>
      </c>
      <c r="M30" s="132"/>
      <c r="N30" s="132"/>
      <c r="O30" s="132"/>
    </row>
    <row r="31" spans="1:15" ht="12.75" customHeight="1">
      <c r="A31" s="57">
        <v>3</v>
      </c>
      <c r="B31" s="57">
        <f>B30-A31</f>
        <v>100</v>
      </c>
      <c r="C31" s="57">
        <f>C30+A31</f>
        <v>94.5</v>
      </c>
      <c r="D31" s="303" t="s">
        <v>829</v>
      </c>
      <c r="E31" s="297" t="s">
        <v>830</v>
      </c>
      <c r="F31" s="40"/>
      <c r="G31" s="197">
        <f t="shared" si="2"/>
        <v>0.3502604166666667</v>
      </c>
      <c r="H31" s="197">
        <f t="shared" si="3"/>
        <v>0.36666666666666664</v>
      </c>
      <c r="I31" s="197">
        <f t="shared" si="4"/>
        <v>0.3854166666666667</v>
      </c>
      <c r="J31" s="197">
        <f t="shared" si="5"/>
        <v>0.40705128205128205</v>
      </c>
      <c r="K31" s="197">
        <f t="shared" si="6"/>
        <v>0.4322916666666667</v>
      </c>
      <c r="M31" s="132"/>
      <c r="N31" s="132"/>
      <c r="O31" s="132"/>
    </row>
    <row r="32" spans="1:15" ht="12.75" customHeight="1">
      <c r="A32" s="57">
        <v>3</v>
      </c>
      <c r="B32" s="57">
        <f>B31-A32</f>
        <v>97</v>
      </c>
      <c r="C32" s="57">
        <f>C31+A32</f>
        <v>97.5</v>
      </c>
      <c r="D32" s="303" t="s">
        <v>831</v>
      </c>
      <c r="E32" s="297" t="s">
        <v>394</v>
      </c>
      <c r="F32" s="40"/>
      <c r="G32" s="197">
        <f t="shared" si="2"/>
        <v>0.3580729166666667</v>
      </c>
      <c r="H32" s="197">
        <f t="shared" si="3"/>
        <v>0.375</v>
      </c>
      <c r="I32" s="197">
        <f t="shared" si="4"/>
        <v>0.3943452380952381</v>
      </c>
      <c r="J32" s="197">
        <f t="shared" si="5"/>
        <v>0.4166666666666667</v>
      </c>
      <c r="K32" s="197">
        <f t="shared" si="6"/>
        <v>0.4427083333333333</v>
      </c>
      <c r="M32" s="132"/>
      <c r="N32" s="132"/>
      <c r="O32" s="132"/>
    </row>
    <row r="33" spans="1:15" ht="12.75" customHeight="1">
      <c r="A33" s="57">
        <v>3</v>
      </c>
      <c r="B33" s="57">
        <f t="shared" si="0"/>
        <v>94</v>
      </c>
      <c r="C33" s="57">
        <f t="shared" si="1"/>
        <v>100.5</v>
      </c>
      <c r="D33" s="303" t="s">
        <v>832</v>
      </c>
      <c r="E33" s="297" t="s">
        <v>394</v>
      </c>
      <c r="F33" s="40"/>
      <c r="G33" s="197">
        <f t="shared" si="2"/>
        <v>0.3658854166666667</v>
      </c>
      <c r="H33" s="197">
        <f t="shared" si="3"/>
        <v>0.3833333333333333</v>
      </c>
      <c r="I33" s="197">
        <f t="shared" si="4"/>
        <v>0.40327380952380953</v>
      </c>
      <c r="J33" s="197">
        <f t="shared" si="5"/>
        <v>0.42628205128205127</v>
      </c>
      <c r="K33" s="197">
        <f t="shared" si="6"/>
        <v>0.453125</v>
      </c>
      <c r="L33" s="133"/>
      <c r="M33" s="132"/>
      <c r="N33" s="132"/>
      <c r="O33" s="132"/>
    </row>
    <row r="34" spans="1:15" ht="12.75" customHeight="1">
      <c r="A34" s="57">
        <v>8.5</v>
      </c>
      <c r="B34" s="57">
        <f t="shared" si="0"/>
        <v>85.5</v>
      </c>
      <c r="C34" s="57">
        <f t="shared" si="1"/>
        <v>109</v>
      </c>
      <c r="D34" s="37" t="s">
        <v>834</v>
      </c>
      <c r="E34" s="31" t="s">
        <v>833</v>
      </c>
      <c r="F34" s="40"/>
      <c r="G34" s="197">
        <f t="shared" si="2"/>
        <v>0.3880208333333333</v>
      </c>
      <c r="H34" s="197">
        <f t="shared" si="3"/>
        <v>0.40694444444444444</v>
      </c>
      <c r="I34" s="197">
        <f t="shared" si="4"/>
        <v>0.42857142857142855</v>
      </c>
      <c r="J34" s="197">
        <f t="shared" si="5"/>
        <v>0.453525641025641</v>
      </c>
      <c r="K34" s="197">
        <f t="shared" si="6"/>
        <v>0.4826388888888889</v>
      </c>
      <c r="L34" s="133"/>
      <c r="M34" s="132"/>
      <c r="N34" s="132"/>
      <c r="O34" s="132"/>
    </row>
    <row r="35" spans="1:15" ht="12.75" customHeight="1">
      <c r="A35" s="57">
        <v>3.5</v>
      </c>
      <c r="B35" s="57">
        <f t="shared" si="0"/>
        <v>82</v>
      </c>
      <c r="C35" s="57">
        <f t="shared" si="1"/>
        <v>112.5</v>
      </c>
      <c r="D35" s="37" t="s">
        <v>835</v>
      </c>
      <c r="E35" s="31" t="s">
        <v>833</v>
      </c>
      <c r="F35" s="40"/>
      <c r="G35" s="197">
        <f t="shared" si="2"/>
        <v>0.3971354166666667</v>
      </c>
      <c r="H35" s="197">
        <f t="shared" si="3"/>
        <v>0.41666666666666663</v>
      </c>
      <c r="I35" s="197">
        <f t="shared" si="4"/>
        <v>0.43898809523809523</v>
      </c>
      <c r="J35" s="197">
        <f t="shared" si="5"/>
        <v>0.46474358974358976</v>
      </c>
      <c r="K35" s="197">
        <f t="shared" si="6"/>
        <v>0.4947916666666667</v>
      </c>
      <c r="L35" s="133"/>
      <c r="M35" s="132"/>
      <c r="N35" s="132"/>
      <c r="O35" s="132"/>
    </row>
    <row r="36" spans="1:15" ht="12.75" customHeight="1" hidden="1">
      <c r="A36" s="57"/>
      <c r="B36" s="57">
        <f t="shared" si="0"/>
        <v>82</v>
      </c>
      <c r="C36" s="57">
        <f t="shared" si="1"/>
        <v>112.5</v>
      </c>
      <c r="D36" s="37"/>
      <c r="E36" s="31"/>
      <c r="F36" s="40"/>
      <c r="G36" s="197">
        <f t="shared" si="2"/>
        <v>0.3971354166666667</v>
      </c>
      <c r="H36" s="197">
        <f t="shared" si="3"/>
        <v>0.41666666666666663</v>
      </c>
      <c r="I36" s="197">
        <f t="shared" si="4"/>
        <v>0.43898809523809523</v>
      </c>
      <c r="J36" s="197">
        <f t="shared" si="5"/>
        <v>0.46474358974358976</v>
      </c>
      <c r="K36" s="197">
        <f t="shared" si="6"/>
        <v>0.4947916666666667</v>
      </c>
      <c r="L36" s="133"/>
      <c r="M36" s="132"/>
      <c r="N36" s="132"/>
      <c r="O36" s="132"/>
    </row>
    <row r="37" spans="1:15" ht="12.75" customHeight="1" hidden="1">
      <c r="A37" s="57"/>
      <c r="B37" s="57">
        <f t="shared" si="0"/>
        <v>82</v>
      </c>
      <c r="C37" s="57">
        <f t="shared" si="1"/>
        <v>112.5</v>
      </c>
      <c r="E37" s="31"/>
      <c r="F37" s="40"/>
      <c r="G37" s="197">
        <f t="shared" si="2"/>
        <v>0.3971354166666667</v>
      </c>
      <c r="H37" s="197">
        <f t="shared" si="3"/>
        <v>0.41666666666666663</v>
      </c>
      <c r="I37" s="197">
        <f t="shared" si="4"/>
        <v>0.43898809523809523</v>
      </c>
      <c r="J37" s="197">
        <f t="shared" si="5"/>
        <v>0.46474358974358976</v>
      </c>
      <c r="K37" s="197">
        <f t="shared" si="6"/>
        <v>0.4947916666666667</v>
      </c>
      <c r="L37" s="133"/>
      <c r="M37" s="132"/>
      <c r="N37" s="132"/>
      <c r="O37" s="132"/>
    </row>
    <row r="38" spans="1:15" ht="12.75" customHeight="1" hidden="1">
      <c r="A38" s="57"/>
      <c r="B38" s="57">
        <f t="shared" si="0"/>
        <v>82</v>
      </c>
      <c r="C38" s="57">
        <f t="shared" si="1"/>
        <v>112.5</v>
      </c>
      <c r="D38" s="37"/>
      <c r="E38" s="31"/>
      <c r="F38" s="40"/>
      <c r="G38" s="197">
        <f t="shared" si="2"/>
        <v>0.3971354166666667</v>
      </c>
      <c r="H38" s="197">
        <f t="shared" si="3"/>
        <v>0.41666666666666663</v>
      </c>
      <c r="I38" s="197">
        <f t="shared" si="4"/>
        <v>0.43898809523809523</v>
      </c>
      <c r="J38" s="197">
        <f t="shared" si="5"/>
        <v>0.46474358974358976</v>
      </c>
      <c r="K38" s="197">
        <f t="shared" si="6"/>
        <v>0.4947916666666667</v>
      </c>
      <c r="L38" s="133"/>
      <c r="M38" s="132"/>
      <c r="N38" s="132"/>
      <c r="O38" s="132"/>
    </row>
    <row r="39" spans="1:15" ht="12.75" customHeight="1" hidden="1">
      <c r="A39" s="57"/>
      <c r="B39" s="57">
        <f t="shared" si="0"/>
        <v>82</v>
      </c>
      <c r="C39" s="57">
        <f t="shared" si="1"/>
        <v>112.5</v>
      </c>
      <c r="D39" s="37"/>
      <c r="E39" s="31"/>
      <c r="F39" s="40"/>
      <c r="G39" s="197">
        <f t="shared" si="2"/>
        <v>0.3971354166666667</v>
      </c>
      <c r="H39" s="197">
        <f t="shared" si="3"/>
        <v>0.41666666666666663</v>
      </c>
      <c r="I39" s="197">
        <f t="shared" si="4"/>
        <v>0.43898809523809523</v>
      </c>
      <c r="J39" s="197">
        <f t="shared" si="5"/>
        <v>0.46474358974358976</v>
      </c>
      <c r="K39" s="197">
        <f t="shared" si="6"/>
        <v>0.4947916666666667</v>
      </c>
      <c r="L39" s="133"/>
      <c r="M39" s="132"/>
      <c r="N39" s="132"/>
      <c r="O39" s="132"/>
    </row>
    <row r="40" spans="1:15" ht="12.75" customHeight="1" hidden="1">
      <c r="A40" s="57"/>
      <c r="B40" s="57">
        <f t="shared" si="0"/>
        <v>82</v>
      </c>
      <c r="C40" s="57">
        <f t="shared" si="1"/>
        <v>112.5</v>
      </c>
      <c r="D40" s="37"/>
      <c r="E40" s="31"/>
      <c r="F40" s="40"/>
      <c r="G40" s="197">
        <f t="shared" si="2"/>
        <v>0.3971354166666667</v>
      </c>
      <c r="H40" s="197">
        <f t="shared" si="3"/>
        <v>0.41666666666666663</v>
      </c>
      <c r="I40" s="197">
        <f t="shared" si="4"/>
        <v>0.43898809523809523</v>
      </c>
      <c r="J40" s="197">
        <f t="shared" si="5"/>
        <v>0.46474358974358976</v>
      </c>
      <c r="K40" s="197">
        <f t="shared" si="6"/>
        <v>0.4947916666666667</v>
      </c>
      <c r="L40" s="133"/>
      <c r="M40" s="132"/>
      <c r="N40" s="132"/>
      <c r="O40" s="132"/>
    </row>
    <row r="41" spans="1:15" ht="12.75" customHeight="1" hidden="1">
      <c r="A41" s="57"/>
      <c r="B41" s="57">
        <f t="shared" si="0"/>
        <v>82</v>
      </c>
      <c r="C41" s="57">
        <f t="shared" si="1"/>
        <v>112.5</v>
      </c>
      <c r="D41" s="37"/>
      <c r="E41" s="31"/>
      <c r="F41" s="40"/>
      <c r="G41" s="197">
        <f t="shared" si="2"/>
        <v>0.3971354166666667</v>
      </c>
      <c r="H41" s="197">
        <f t="shared" si="3"/>
        <v>0.41666666666666663</v>
      </c>
      <c r="I41" s="197">
        <f t="shared" si="4"/>
        <v>0.43898809523809523</v>
      </c>
      <c r="J41" s="197">
        <f t="shared" si="5"/>
        <v>0.46474358974358976</v>
      </c>
      <c r="K41" s="197">
        <f t="shared" si="6"/>
        <v>0.4947916666666667</v>
      </c>
      <c r="L41" s="133"/>
      <c r="M41" s="132"/>
      <c r="N41" s="132"/>
      <c r="O41" s="132"/>
    </row>
    <row r="42" spans="1:15" ht="12.75" customHeight="1" hidden="1">
      <c r="A42" s="57"/>
      <c r="B42" s="57">
        <f t="shared" si="0"/>
        <v>82</v>
      </c>
      <c r="C42" s="57">
        <f t="shared" si="1"/>
        <v>112.5</v>
      </c>
      <c r="D42" s="37"/>
      <c r="E42" s="31"/>
      <c r="F42" s="40"/>
      <c r="G42" s="197">
        <f t="shared" si="2"/>
        <v>0.3971354166666667</v>
      </c>
      <c r="H42" s="197">
        <f t="shared" si="3"/>
        <v>0.41666666666666663</v>
      </c>
      <c r="I42" s="197">
        <f t="shared" si="4"/>
        <v>0.43898809523809523</v>
      </c>
      <c r="J42" s="197">
        <f t="shared" si="5"/>
        <v>0.46474358974358976</v>
      </c>
      <c r="K42" s="197">
        <f t="shared" si="6"/>
        <v>0.4947916666666667</v>
      </c>
      <c r="L42" s="133"/>
      <c r="M42" s="132"/>
      <c r="N42" s="132"/>
      <c r="O42" s="132"/>
    </row>
    <row r="43" spans="1:15" ht="12.75" customHeight="1" hidden="1">
      <c r="A43" s="57"/>
      <c r="B43" s="57">
        <f t="shared" si="0"/>
        <v>82</v>
      </c>
      <c r="C43" s="57">
        <f t="shared" si="1"/>
        <v>112.5</v>
      </c>
      <c r="D43" s="37"/>
      <c r="E43" s="31"/>
      <c r="F43" s="40"/>
      <c r="G43" s="197">
        <f t="shared" si="2"/>
        <v>0.3971354166666667</v>
      </c>
      <c r="H43" s="197">
        <f t="shared" si="3"/>
        <v>0.41666666666666663</v>
      </c>
      <c r="I43" s="197">
        <f t="shared" si="4"/>
        <v>0.43898809523809523</v>
      </c>
      <c r="J43" s="197">
        <f t="shared" si="5"/>
        <v>0.46474358974358976</v>
      </c>
      <c r="K43" s="197">
        <f t="shared" si="6"/>
        <v>0.4947916666666667</v>
      </c>
      <c r="L43" s="133"/>
      <c r="M43" s="132"/>
      <c r="N43" s="132"/>
      <c r="O43" s="132"/>
    </row>
    <row r="44" spans="1:15" ht="12.75" customHeight="1" hidden="1">
      <c r="A44" s="57"/>
      <c r="B44" s="57">
        <f t="shared" si="0"/>
        <v>82</v>
      </c>
      <c r="C44" s="57">
        <f t="shared" si="1"/>
        <v>112.5</v>
      </c>
      <c r="D44" s="37"/>
      <c r="E44" s="31"/>
      <c r="F44" s="40"/>
      <c r="G44" s="197">
        <f t="shared" si="2"/>
        <v>0.3971354166666667</v>
      </c>
      <c r="H44" s="197">
        <f t="shared" si="3"/>
        <v>0.41666666666666663</v>
      </c>
      <c r="I44" s="197">
        <f t="shared" si="4"/>
        <v>0.43898809523809523</v>
      </c>
      <c r="J44" s="197">
        <f t="shared" si="5"/>
        <v>0.46474358974358976</v>
      </c>
      <c r="K44" s="197">
        <f t="shared" si="6"/>
        <v>0.4947916666666667</v>
      </c>
      <c r="L44" s="133"/>
      <c r="M44" s="132"/>
      <c r="N44" s="132"/>
      <c r="O44" s="132"/>
    </row>
    <row r="45" spans="1:15" ht="12.75" customHeight="1" hidden="1">
      <c r="A45" s="57"/>
      <c r="B45" s="57">
        <f t="shared" si="0"/>
        <v>82</v>
      </c>
      <c r="C45" s="57">
        <f t="shared" si="1"/>
        <v>112.5</v>
      </c>
      <c r="D45" s="37"/>
      <c r="E45" s="31"/>
      <c r="F45" s="40"/>
      <c r="G45" s="197">
        <f t="shared" si="2"/>
        <v>0.3971354166666667</v>
      </c>
      <c r="H45" s="197">
        <f t="shared" si="3"/>
        <v>0.41666666666666663</v>
      </c>
      <c r="I45" s="197">
        <f t="shared" si="4"/>
        <v>0.43898809523809523</v>
      </c>
      <c r="J45" s="197">
        <f t="shared" si="5"/>
        <v>0.46474358974358976</v>
      </c>
      <c r="K45" s="197">
        <f t="shared" si="6"/>
        <v>0.4947916666666667</v>
      </c>
      <c r="L45" s="133"/>
      <c r="M45" s="132"/>
      <c r="N45" s="132"/>
      <c r="O45" s="132"/>
    </row>
    <row r="46" spans="1:15" ht="12.75" customHeight="1" hidden="1">
      <c r="A46" s="57"/>
      <c r="B46" s="57">
        <f t="shared" si="0"/>
        <v>82</v>
      </c>
      <c r="C46" s="57">
        <f t="shared" si="1"/>
        <v>112.5</v>
      </c>
      <c r="D46" s="37"/>
      <c r="E46" s="31"/>
      <c r="F46" s="40"/>
      <c r="G46" s="197">
        <f t="shared" si="2"/>
        <v>0.3971354166666667</v>
      </c>
      <c r="H46" s="197">
        <f t="shared" si="3"/>
        <v>0.41666666666666663</v>
      </c>
      <c r="I46" s="197">
        <f t="shared" si="4"/>
        <v>0.43898809523809523</v>
      </c>
      <c r="J46" s="197">
        <f t="shared" si="5"/>
        <v>0.46474358974358976</v>
      </c>
      <c r="K46" s="197">
        <f t="shared" si="6"/>
        <v>0.4947916666666667</v>
      </c>
      <c r="L46" s="133"/>
      <c r="M46" s="132"/>
      <c r="N46" s="132"/>
      <c r="O46" s="132"/>
    </row>
    <row r="47" spans="1:15" ht="12.75" customHeight="1" hidden="1">
      <c r="A47" s="57"/>
      <c r="B47" s="57">
        <f t="shared" si="0"/>
        <v>82</v>
      </c>
      <c r="C47" s="57">
        <f t="shared" si="1"/>
        <v>112.5</v>
      </c>
      <c r="D47" s="37"/>
      <c r="E47" s="31"/>
      <c r="F47" s="40"/>
      <c r="G47" s="197">
        <f t="shared" si="2"/>
        <v>0.3971354166666667</v>
      </c>
      <c r="H47" s="197">
        <f t="shared" si="3"/>
        <v>0.41666666666666663</v>
      </c>
      <c r="I47" s="197">
        <f t="shared" si="4"/>
        <v>0.43898809523809523</v>
      </c>
      <c r="J47" s="197">
        <f t="shared" si="5"/>
        <v>0.46474358974358976</v>
      </c>
      <c r="K47" s="197">
        <f t="shared" si="6"/>
        <v>0.4947916666666667</v>
      </c>
      <c r="L47" s="133"/>
      <c r="M47" s="132"/>
      <c r="N47" s="132"/>
      <c r="O47" s="132"/>
    </row>
    <row r="48" spans="1:15" ht="12.75" customHeight="1" hidden="1">
      <c r="A48" s="57"/>
      <c r="B48" s="57">
        <f t="shared" si="0"/>
        <v>82</v>
      </c>
      <c r="C48" s="57">
        <f t="shared" si="1"/>
        <v>112.5</v>
      </c>
      <c r="D48" s="37"/>
      <c r="E48" s="31"/>
      <c r="F48" s="40"/>
      <c r="G48" s="197">
        <f t="shared" si="2"/>
        <v>0.3971354166666667</v>
      </c>
      <c r="H48" s="197">
        <f t="shared" si="3"/>
        <v>0.41666666666666663</v>
      </c>
      <c r="I48" s="197">
        <f t="shared" si="4"/>
        <v>0.43898809523809523</v>
      </c>
      <c r="J48" s="197">
        <f t="shared" si="5"/>
        <v>0.46474358974358976</v>
      </c>
      <c r="K48" s="197">
        <f t="shared" si="6"/>
        <v>0.4947916666666667</v>
      </c>
      <c r="L48" s="133"/>
      <c r="M48" s="132"/>
      <c r="N48" s="132"/>
      <c r="O48" s="132"/>
    </row>
    <row r="49" spans="1:15" ht="12.75" customHeight="1">
      <c r="A49" s="57">
        <v>3.5</v>
      </c>
      <c r="B49" s="57">
        <f t="shared" si="0"/>
        <v>78.5</v>
      </c>
      <c r="C49" s="57">
        <f t="shared" si="1"/>
        <v>116</v>
      </c>
      <c r="D49" s="33" t="s">
        <v>494</v>
      </c>
      <c r="E49" s="31"/>
      <c r="F49" s="40"/>
      <c r="G49" s="197">
        <f t="shared" si="2"/>
        <v>0.40625</v>
      </c>
      <c r="H49" s="197">
        <f t="shared" si="3"/>
        <v>0.4263888888888889</v>
      </c>
      <c r="I49" s="197">
        <f t="shared" si="4"/>
        <v>0.4494047619047619</v>
      </c>
      <c r="J49" s="197">
        <f t="shared" si="5"/>
        <v>0.4759615384615385</v>
      </c>
      <c r="K49" s="197">
        <f t="shared" si="6"/>
        <v>0.5069444444444444</v>
      </c>
      <c r="L49" s="133"/>
      <c r="M49" s="132"/>
      <c r="N49" s="132"/>
      <c r="O49" s="132"/>
    </row>
    <row r="50" spans="1:15" s="278" customFormat="1" ht="12.75" customHeight="1">
      <c r="A50" s="266"/>
      <c r="B50" s="266"/>
      <c r="C50" s="266"/>
      <c r="D50" s="274" t="s">
        <v>21</v>
      </c>
      <c r="E50" s="246"/>
      <c r="F50" s="265"/>
      <c r="G50" s="265"/>
      <c r="H50" s="246"/>
      <c r="I50" s="246"/>
      <c r="J50" s="246"/>
      <c r="K50" s="275"/>
      <c r="L50" s="276"/>
      <c r="M50" s="277"/>
      <c r="N50" s="277"/>
      <c r="O50" s="277"/>
    </row>
    <row r="51" spans="1:15" ht="12.75" customHeight="1">
      <c r="A51" s="57">
        <v>0</v>
      </c>
      <c r="B51" s="57">
        <f>B49</f>
        <v>78.5</v>
      </c>
      <c r="C51" s="57">
        <f>C49</f>
        <v>116</v>
      </c>
      <c r="D51" s="33" t="s">
        <v>494</v>
      </c>
      <c r="E51" s="31" t="s">
        <v>836</v>
      </c>
      <c r="F51" s="40"/>
      <c r="G51" s="196">
        <f>$L$6</f>
        <v>0.46875</v>
      </c>
      <c r="H51" s="196">
        <f>$L$6</f>
        <v>0.46875</v>
      </c>
      <c r="I51" s="196">
        <f>$L$6</f>
        <v>0.46875</v>
      </c>
      <c r="J51" s="196">
        <f>$M$6</f>
        <v>0.46875</v>
      </c>
      <c r="K51" s="196">
        <f>$M$6</f>
        <v>0.46875</v>
      </c>
      <c r="L51" s="125">
        <f>A51</f>
        <v>0</v>
      </c>
      <c r="M51" s="132"/>
      <c r="N51" s="132"/>
      <c r="O51" s="132"/>
    </row>
    <row r="52" spans="1:15" ht="12.75" customHeight="1">
      <c r="A52" s="57">
        <v>4.5</v>
      </c>
      <c r="B52" s="57">
        <f>B51-A52</f>
        <v>74</v>
      </c>
      <c r="C52" s="57">
        <f>C51+A52</f>
        <v>120.5</v>
      </c>
      <c r="D52" s="37" t="s">
        <v>837</v>
      </c>
      <c r="E52" s="31" t="s">
        <v>836</v>
      </c>
      <c r="F52" s="40"/>
      <c r="G52" s="197">
        <f>SUM($G$51+$O$3*L52)</f>
        <v>0.48046875</v>
      </c>
      <c r="H52" s="197">
        <f>SUM($H$51+$P$3*L52)</f>
        <v>0.48125</v>
      </c>
      <c r="I52" s="197">
        <f>SUM($I$51+$Q$3*L52)</f>
        <v>0.48214285714285715</v>
      </c>
      <c r="J52" s="197">
        <f>SUM($J$51+$R$3*L52)</f>
        <v>0.4831730769230769</v>
      </c>
      <c r="K52" s="197">
        <f>SUM($K$51+$S$3*L52)</f>
        <v>0.484375</v>
      </c>
      <c r="L52" s="123">
        <f>L51+A52</f>
        <v>4.5</v>
      </c>
      <c r="M52" s="132"/>
      <c r="N52" s="132"/>
      <c r="O52" s="132"/>
    </row>
    <row r="53" spans="1:15" ht="12.75" customHeight="1">
      <c r="A53" s="57">
        <v>6.5</v>
      </c>
      <c r="B53" s="57">
        <f aca="true" t="shared" si="7" ref="B53:B60">B52-A53</f>
        <v>67.5</v>
      </c>
      <c r="C53" s="57">
        <f aca="true" t="shared" si="8" ref="C53:C60">C52+A53</f>
        <v>127</v>
      </c>
      <c r="D53" s="127" t="s">
        <v>838</v>
      </c>
      <c r="E53" s="31" t="s">
        <v>836</v>
      </c>
      <c r="F53" s="40"/>
      <c r="G53" s="197">
        <f aca="true" t="shared" si="9" ref="G53:G80">SUM($G$51+$O$3*L53)</f>
        <v>0.4973958333333333</v>
      </c>
      <c r="H53" s="197">
        <f aca="true" t="shared" si="10" ref="H53:H80">SUM($H$51+$P$3*L53)</f>
        <v>0.49930555555555556</v>
      </c>
      <c r="I53" s="197">
        <f aca="true" t="shared" si="11" ref="I53:I80">SUM($I$51+$Q$3*L53)</f>
        <v>0.5014880952380952</v>
      </c>
      <c r="J53" s="197">
        <f aca="true" t="shared" si="12" ref="J53:J80">SUM($J$51+$R$3*L53)</f>
        <v>0.5040064102564102</v>
      </c>
      <c r="K53" s="197">
        <f aca="true" t="shared" si="13" ref="K53:K80">SUM($K$51+$S$3*L53)</f>
        <v>0.5069444444444444</v>
      </c>
      <c r="L53" s="123">
        <f aca="true" t="shared" si="14" ref="L53:L80">L52+A53</f>
        <v>11</v>
      </c>
      <c r="M53" s="132"/>
      <c r="N53" s="132"/>
      <c r="O53" s="132"/>
    </row>
    <row r="54" spans="1:15" ht="12.75" customHeight="1">
      <c r="A54" s="57">
        <v>3</v>
      </c>
      <c r="B54" s="57">
        <f t="shared" si="7"/>
        <v>64.5</v>
      </c>
      <c r="C54" s="57">
        <f t="shared" si="8"/>
        <v>130</v>
      </c>
      <c r="D54" s="127" t="s">
        <v>839</v>
      </c>
      <c r="E54" s="31" t="s">
        <v>353</v>
      </c>
      <c r="F54" s="40"/>
      <c r="G54" s="197">
        <f t="shared" si="9"/>
        <v>0.5052083333333334</v>
      </c>
      <c r="H54" s="197">
        <f t="shared" si="10"/>
        <v>0.5076388888888889</v>
      </c>
      <c r="I54" s="197">
        <f t="shared" si="11"/>
        <v>0.5104166666666666</v>
      </c>
      <c r="J54" s="197">
        <f t="shared" si="12"/>
        <v>0.5136217948717948</v>
      </c>
      <c r="K54" s="197">
        <f t="shared" si="13"/>
        <v>0.5173611111111112</v>
      </c>
      <c r="L54" s="123">
        <f t="shared" si="14"/>
        <v>14</v>
      </c>
      <c r="M54" s="132"/>
      <c r="N54" s="132"/>
      <c r="O54" s="132"/>
    </row>
    <row r="55" spans="1:15" ht="12.75" customHeight="1">
      <c r="A55" s="57">
        <v>4</v>
      </c>
      <c r="B55" s="57">
        <f t="shared" si="7"/>
        <v>60.5</v>
      </c>
      <c r="C55" s="57">
        <f t="shared" si="8"/>
        <v>134</v>
      </c>
      <c r="D55" s="3" t="s">
        <v>881</v>
      </c>
      <c r="E55" s="31" t="s">
        <v>836</v>
      </c>
      <c r="F55" s="40"/>
      <c r="G55" s="197">
        <f t="shared" si="9"/>
        <v>0.515625</v>
      </c>
      <c r="H55" s="197">
        <f t="shared" si="10"/>
        <v>0.51875</v>
      </c>
      <c r="I55" s="197">
        <f t="shared" si="11"/>
        <v>0.5223214285714286</v>
      </c>
      <c r="J55" s="197">
        <f t="shared" si="12"/>
        <v>0.5264423076923077</v>
      </c>
      <c r="K55" s="197">
        <f t="shared" si="13"/>
        <v>0.53125</v>
      </c>
      <c r="L55" s="123">
        <f t="shared" si="14"/>
        <v>18</v>
      </c>
      <c r="M55" s="132"/>
      <c r="N55" s="132"/>
      <c r="O55" s="132"/>
    </row>
    <row r="56" spans="1:15" ht="12.75" customHeight="1">
      <c r="A56" s="57">
        <v>5</v>
      </c>
      <c r="B56" s="57">
        <f t="shared" si="7"/>
        <v>55.5</v>
      </c>
      <c r="C56" s="57">
        <f t="shared" si="8"/>
        <v>139</v>
      </c>
      <c r="D56" s="3" t="s">
        <v>840</v>
      </c>
      <c r="E56" s="31" t="s">
        <v>836</v>
      </c>
      <c r="F56" s="40"/>
      <c r="G56" s="197">
        <f t="shared" si="9"/>
        <v>0.5286458333333334</v>
      </c>
      <c r="H56" s="197">
        <f t="shared" si="10"/>
        <v>0.5326388888888889</v>
      </c>
      <c r="I56" s="197">
        <f t="shared" si="11"/>
        <v>0.5372023809523809</v>
      </c>
      <c r="J56" s="197">
        <f t="shared" si="12"/>
        <v>0.5424679487179487</v>
      </c>
      <c r="K56" s="197">
        <f t="shared" si="13"/>
        <v>0.5486111111111112</v>
      </c>
      <c r="L56" s="123">
        <f t="shared" si="14"/>
        <v>23</v>
      </c>
      <c r="M56" s="132"/>
      <c r="N56" s="132"/>
      <c r="O56" s="132"/>
    </row>
    <row r="57" spans="1:15" ht="12.75" customHeight="1">
      <c r="A57" s="57">
        <v>6.5</v>
      </c>
      <c r="B57" s="57">
        <f t="shared" si="7"/>
        <v>49</v>
      </c>
      <c r="C57" s="57">
        <f t="shared" si="8"/>
        <v>145.5</v>
      </c>
      <c r="D57" s="3" t="s">
        <v>841</v>
      </c>
      <c r="E57" s="31" t="s">
        <v>836</v>
      </c>
      <c r="F57" s="40">
        <v>120</v>
      </c>
      <c r="G57" s="197">
        <f t="shared" si="9"/>
        <v>0.5455729166666666</v>
      </c>
      <c r="H57" s="197">
        <f t="shared" si="10"/>
        <v>0.5506944444444444</v>
      </c>
      <c r="I57" s="197">
        <f t="shared" si="11"/>
        <v>0.5565476190476191</v>
      </c>
      <c r="J57" s="197">
        <f t="shared" si="12"/>
        <v>0.563301282051282</v>
      </c>
      <c r="K57" s="197">
        <f t="shared" si="13"/>
        <v>0.5711805555555556</v>
      </c>
      <c r="L57" s="123">
        <f t="shared" si="14"/>
        <v>29.5</v>
      </c>
      <c r="M57" s="132"/>
      <c r="N57" s="132"/>
      <c r="O57" s="132"/>
    </row>
    <row r="58" spans="1:15" ht="12.75" customHeight="1">
      <c r="A58" s="57">
        <v>2</v>
      </c>
      <c r="B58" s="57">
        <f t="shared" si="7"/>
        <v>47</v>
      </c>
      <c r="C58" s="57">
        <f t="shared" si="8"/>
        <v>147.5</v>
      </c>
      <c r="D58" s="3" t="s">
        <v>842</v>
      </c>
      <c r="E58" s="31" t="s">
        <v>836</v>
      </c>
      <c r="F58" s="209"/>
      <c r="G58" s="197">
        <f t="shared" si="9"/>
        <v>0.55078125</v>
      </c>
      <c r="H58" s="197">
        <f t="shared" si="10"/>
        <v>0.55625</v>
      </c>
      <c r="I58" s="197">
        <f t="shared" si="11"/>
        <v>0.5625</v>
      </c>
      <c r="J58" s="197">
        <f t="shared" si="12"/>
        <v>0.5697115384615384</v>
      </c>
      <c r="K58" s="197">
        <f t="shared" si="13"/>
        <v>0.578125</v>
      </c>
      <c r="L58" s="123">
        <f t="shared" si="14"/>
        <v>31.5</v>
      </c>
      <c r="M58" s="132"/>
      <c r="N58" s="132"/>
      <c r="O58" s="132"/>
    </row>
    <row r="59" spans="1:15" ht="12.75" customHeight="1">
      <c r="A59" s="57">
        <v>4</v>
      </c>
      <c r="B59" s="57">
        <f t="shared" si="7"/>
        <v>43</v>
      </c>
      <c r="C59" s="57">
        <f t="shared" si="8"/>
        <v>151.5</v>
      </c>
      <c r="D59" s="37" t="s">
        <v>843</v>
      </c>
      <c r="E59" s="31" t="s">
        <v>844</v>
      </c>
      <c r="F59" s="209"/>
      <c r="G59" s="197">
        <f t="shared" si="9"/>
        <v>0.5611979166666666</v>
      </c>
      <c r="H59" s="197">
        <f t="shared" si="10"/>
        <v>0.5673611111111111</v>
      </c>
      <c r="I59" s="197">
        <f t="shared" si="11"/>
        <v>0.5744047619047619</v>
      </c>
      <c r="J59" s="197">
        <f t="shared" si="12"/>
        <v>0.5825320512820513</v>
      </c>
      <c r="K59" s="197">
        <f t="shared" si="13"/>
        <v>0.5920138888888888</v>
      </c>
      <c r="L59" s="123">
        <f t="shared" si="14"/>
        <v>35.5</v>
      </c>
      <c r="M59" s="132"/>
      <c r="N59" s="132"/>
      <c r="O59" s="132"/>
    </row>
    <row r="60" spans="1:15" ht="12.75" customHeight="1">
      <c r="A60" s="57">
        <v>1</v>
      </c>
      <c r="B60" s="57">
        <f t="shared" si="7"/>
        <v>42</v>
      </c>
      <c r="C60" s="57">
        <f t="shared" si="8"/>
        <v>152.5</v>
      </c>
      <c r="D60" s="37" t="s">
        <v>845</v>
      </c>
      <c r="E60" s="31" t="s">
        <v>846</v>
      </c>
      <c r="F60" s="209"/>
      <c r="G60" s="197">
        <f t="shared" si="9"/>
        <v>0.5638020833333334</v>
      </c>
      <c r="H60" s="197">
        <f t="shared" si="10"/>
        <v>0.5701388888888889</v>
      </c>
      <c r="I60" s="197">
        <f t="shared" si="11"/>
        <v>0.5773809523809523</v>
      </c>
      <c r="J60" s="197">
        <f t="shared" si="12"/>
        <v>0.5857371794871795</v>
      </c>
      <c r="K60" s="197">
        <f t="shared" si="13"/>
        <v>0.5954861111111112</v>
      </c>
      <c r="L60" s="123">
        <f t="shared" si="14"/>
        <v>36.5</v>
      </c>
      <c r="M60" s="132"/>
      <c r="N60" s="132"/>
      <c r="O60" s="132"/>
    </row>
    <row r="61" spans="1:15" ht="12.75" customHeight="1">
      <c r="A61" s="57">
        <v>5</v>
      </c>
      <c r="B61" s="57">
        <f aca="true" t="shared" si="15" ref="B61:B79">B60-A61</f>
        <v>37</v>
      </c>
      <c r="C61" s="57">
        <f aca="true" t="shared" si="16" ref="C61:C79">C60+A61</f>
        <v>157.5</v>
      </c>
      <c r="D61" s="37" t="s">
        <v>848</v>
      </c>
      <c r="E61" s="31" t="s">
        <v>306</v>
      </c>
      <c r="F61" s="209"/>
      <c r="G61" s="197">
        <f t="shared" si="9"/>
        <v>0.5768229166666666</v>
      </c>
      <c r="H61" s="197">
        <f t="shared" si="10"/>
        <v>0.5840277777777778</v>
      </c>
      <c r="I61" s="197">
        <f t="shared" si="11"/>
        <v>0.5922619047619048</v>
      </c>
      <c r="J61" s="197">
        <f t="shared" si="12"/>
        <v>0.6017628205128205</v>
      </c>
      <c r="K61" s="197">
        <f t="shared" si="13"/>
        <v>0.6128472222222222</v>
      </c>
      <c r="L61" s="123">
        <f t="shared" si="14"/>
        <v>41.5</v>
      </c>
      <c r="M61" s="132"/>
      <c r="N61" s="132"/>
      <c r="O61" s="132"/>
    </row>
    <row r="62" spans="1:15" ht="12.75" customHeight="1">
      <c r="A62" s="57">
        <v>3</v>
      </c>
      <c r="B62" s="57">
        <f t="shared" si="15"/>
        <v>34</v>
      </c>
      <c r="C62" s="57">
        <f t="shared" si="16"/>
        <v>160.5</v>
      </c>
      <c r="D62" s="3" t="s">
        <v>847</v>
      </c>
      <c r="E62" s="31" t="s">
        <v>306</v>
      </c>
      <c r="F62" s="209"/>
      <c r="G62" s="197">
        <f t="shared" si="9"/>
        <v>0.5846354166666666</v>
      </c>
      <c r="H62" s="197">
        <f t="shared" si="10"/>
        <v>0.5923611111111111</v>
      </c>
      <c r="I62" s="197">
        <f t="shared" si="11"/>
        <v>0.6011904761904762</v>
      </c>
      <c r="J62" s="197">
        <f t="shared" si="12"/>
        <v>0.6113782051282051</v>
      </c>
      <c r="K62" s="197">
        <f t="shared" si="13"/>
        <v>0.6232638888888888</v>
      </c>
      <c r="L62" s="123">
        <f t="shared" si="14"/>
        <v>44.5</v>
      </c>
      <c r="M62" s="132"/>
      <c r="N62" s="132"/>
      <c r="O62" s="132"/>
    </row>
    <row r="63" spans="1:15" ht="12.75" customHeight="1">
      <c r="A63" s="57">
        <v>4</v>
      </c>
      <c r="B63" s="57">
        <f t="shared" si="15"/>
        <v>30</v>
      </c>
      <c r="C63" s="57">
        <f t="shared" si="16"/>
        <v>164.5</v>
      </c>
      <c r="D63" s="37" t="s">
        <v>849</v>
      </c>
      <c r="E63" s="31" t="s">
        <v>306</v>
      </c>
      <c r="F63" s="209"/>
      <c r="G63" s="197">
        <f t="shared" si="9"/>
        <v>0.5950520833333333</v>
      </c>
      <c r="H63" s="197">
        <f t="shared" si="10"/>
        <v>0.6034722222222222</v>
      </c>
      <c r="I63" s="197">
        <f t="shared" si="11"/>
        <v>0.6130952380952381</v>
      </c>
      <c r="J63" s="197">
        <f t="shared" si="12"/>
        <v>0.624198717948718</v>
      </c>
      <c r="K63" s="197">
        <f t="shared" si="13"/>
        <v>0.6371527777777778</v>
      </c>
      <c r="L63" s="123">
        <f t="shared" si="14"/>
        <v>48.5</v>
      </c>
      <c r="M63" s="132"/>
      <c r="N63" s="132"/>
      <c r="O63" s="132"/>
    </row>
    <row r="64" spans="1:15" ht="12.75" customHeight="1">
      <c r="A64" s="57">
        <v>4.5</v>
      </c>
      <c r="B64" s="57">
        <f t="shared" si="15"/>
        <v>25.5</v>
      </c>
      <c r="C64" s="57">
        <f t="shared" si="16"/>
        <v>169</v>
      </c>
      <c r="D64" s="37" t="s">
        <v>495</v>
      </c>
      <c r="E64" s="31" t="s">
        <v>496</v>
      </c>
      <c r="F64" s="209"/>
      <c r="G64" s="197">
        <f t="shared" si="9"/>
        <v>0.6067708333333333</v>
      </c>
      <c r="H64" s="197">
        <f t="shared" si="10"/>
        <v>0.6159722222222221</v>
      </c>
      <c r="I64" s="197">
        <f t="shared" si="11"/>
        <v>0.6264880952380952</v>
      </c>
      <c r="J64" s="197">
        <f t="shared" si="12"/>
        <v>0.6386217948717949</v>
      </c>
      <c r="K64" s="197">
        <f t="shared" si="13"/>
        <v>0.6527777777777778</v>
      </c>
      <c r="L64" s="123">
        <f t="shared" si="14"/>
        <v>53</v>
      </c>
      <c r="M64" s="132"/>
      <c r="N64" s="132"/>
      <c r="O64" s="132"/>
    </row>
    <row r="65" spans="1:15" ht="12.75" customHeight="1">
      <c r="A65" s="57">
        <v>4</v>
      </c>
      <c r="B65" s="57">
        <f t="shared" si="15"/>
        <v>21.5</v>
      </c>
      <c r="C65" s="57">
        <f t="shared" si="16"/>
        <v>173</v>
      </c>
      <c r="D65" s="37" t="s">
        <v>497</v>
      </c>
      <c r="E65" s="40" t="s">
        <v>496</v>
      </c>
      <c r="F65" s="209"/>
      <c r="G65" s="197">
        <f t="shared" si="9"/>
        <v>0.6171875</v>
      </c>
      <c r="H65" s="197">
        <f t="shared" si="10"/>
        <v>0.6270833333333333</v>
      </c>
      <c r="I65" s="197">
        <f t="shared" si="11"/>
        <v>0.6383928571428571</v>
      </c>
      <c r="J65" s="197">
        <f t="shared" si="12"/>
        <v>0.6514423076923077</v>
      </c>
      <c r="K65" s="197">
        <f t="shared" si="13"/>
        <v>0.6666666666666666</v>
      </c>
      <c r="L65" s="123">
        <f t="shared" si="14"/>
        <v>57</v>
      </c>
      <c r="M65" s="132"/>
      <c r="N65" s="132"/>
      <c r="O65" s="132"/>
    </row>
    <row r="66" spans="1:15" ht="12.75" customHeight="1">
      <c r="A66" s="57">
        <v>7.5</v>
      </c>
      <c r="B66" s="57">
        <f t="shared" si="15"/>
        <v>14</v>
      </c>
      <c r="C66" s="57">
        <f t="shared" si="16"/>
        <v>180.5</v>
      </c>
      <c r="D66" s="37" t="s">
        <v>498</v>
      </c>
      <c r="E66" s="31" t="s">
        <v>499</v>
      </c>
      <c r="F66" s="209"/>
      <c r="G66" s="197">
        <f t="shared" si="9"/>
        <v>0.63671875</v>
      </c>
      <c r="H66" s="197">
        <f t="shared" si="10"/>
        <v>0.6479166666666667</v>
      </c>
      <c r="I66" s="197">
        <f t="shared" si="11"/>
        <v>0.6607142857142857</v>
      </c>
      <c r="J66" s="197">
        <f t="shared" si="12"/>
        <v>0.6754807692307692</v>
      </c>
      <c r="K66" s="197">
        <f t="shared" si="13"/>
        <v>0.6927083333333333</v>
      </c>
      <c r="L66" s="123">
        <f t="shared" si="14"/>
        <v>64.5</v>
      </c>
      <c r="M66" s="132"/>
      <c r="N66" s="132"/>
      <c r="O66" s="132"/>
    </row>
    <row r="67" spans="1:15" ht="12.75" customHeight="1">
      <c r="A67" s="57">
        <v>9</v>
      </c>
      <c r="B67" s="57">
        <f t="shared" si="15"/>
        <v>5</v>
      </c>
      <c r="C67" s="57">
        <f t="shared" si="16"/>
        <v>189.5</v>
      </c>
      <c r="D67" s="334" t="s">
        <v>501</v>
      </c>
      <c r="E67" s="31"/>
      <c r="F67" s="209"/>
      <c r="G67" s="197">
        <f t="shared" si="9"/>
        <v>0.66015625</v>
      </c>
      <c r="H67" s="197">
        <f t="shared" si="10"/>
        <v>0.6729166666666666</v>
      </c>
      <c r="I67" s="197">
        <f t="shared" si="11"/>
        <v>0.6875</v>
      </c>
      <c r="J67" s="197">
        <f t="shared" si="12"/>
        <v>0.7043269230769231</v>
      </c>
      <c r="K67" s="197">
        <f t="shared" si="13"/>
        <v>0.7239583333333333</v>
      </c>
      <c r="L67" s="123">
        <f t="shared" si="14"/>
        <v>73.5</v>
      </c>
      <c r="M67" s="132"/>
      <c r="N67" s="132"/>
      <c r="O67" s="132"/>
    </row>
    <row r="68" spans="1:15" ht="12.75" customHeight="1" hidden="1">
      <c r="A68" s="57"/>
      <c r="B68" s="57">
        <f t="shared" si="15"/>
        <v>5</v>
      </c>
      <c r="C68" s="57">
        <f t="shared" si="16"/>
        <v>189.5</v>
      </c>
      <c r="D68" s="37"/>
      <c r="E68" s="31"/>
      <c r="F68" s="209"/>
      <c r="G68" s="197">
        <f t="shared" si="9"/>
        <v>0.66015625</v>
      </c>
      <c r="H68" s="197">
        <f t="shared" si="10"/>
        <v>0.6729166666666666</v>
      </c>
      <c r="I68" s="197">
        <f t="shared" si="11"/>
        <v>0.6875</v>
      </c>
      <c r="J68" s="197">
        <f t="shared" si="12"/>
        <v>0.7043269230769231</v>
      </c>
      <c r="K68" s="197">
        <f t="shared" si="13"/>
        <v>0.7239583333333333</v>
      </c>
      <c r="L68" s="123">
        <f t="shared" si="14"/>
        <v>73.5</v>
      </c>
      <c r="M68" s="132"/>
      <c r="N68" s="132"/>
      <c r="O68" s="132"/>
    </row>
    <row r="69" spans="1:15" ht="12.75" customHeight="1" hidden="1">
      <c r="A69" s="57"/>
      <c r="B69" s="57">
        <f t="shared" si="15"/>
        <v>5</v>
      </c>
      <c r="C69" s="57">
        <f t="shared" si="16"/>
        <v>189.5</v>
      </c>
      <c r="E69" s="31"/>
      <c r="F69" s="209"/>
      <c r="G69" s="197">
        <f t="shared" si="9"/>
        <v>0.66015625</v>
      </c>
      <c r="H69" s="197">
        <f t="shared" si="10"/>
        <v>0.6729166666666666</v>
      </c>
      <c r="I69" s="197">
        <f t="shared" si="11"/>
        <v>0.6875</v>
      </c>
      <c r="J69" s="197">
        <f t="shared" si="12"/>
        <v>0.7043269230769231</v>
      </c>
      <c r="K69" s="197">
        <f t="shared" si="13"/>
        <v>0.7239583333333333</v>
      </c>
      <c r="L69" s="123">
        <f t="shared" si="14"/>
        <v>73.5</v>
      </c>
      <c r="M69" s="132"/>
      <c r="N69" s="132"/>
      <c r="O69" s="132"/>
    </row>
    <row r="70" spans="1:15" ht="12.75" customHeight="1" hidden="1">
      <c r="A70" s="57"/>
      <c r="B70" s="57">
        <f t="shared" si="15"/>
        <v>5</v>
      </c>
      <c r="C70" s="57">
        <f t="shared" si="16"/>
        <v>189.5</v>
      </c>
      <c r="D70" s="37"/>
      <c r="E70" s="31"/>
      <c r="F70" s="209"/>
      <c r="G70" s="197">
        <f t="shared" si="9"/>
        <v>0.66015625</v>
      </c>
      <c r="H70" s="197">
        <f t="shared" si="10"/>
        <v>0.6729166666666666</v>
      </c>
      <c r="I70" s="197">
        <f t="shared" si="11"/>
        <v>0.6875</v>
      </c>
      <c r="J70" s="197">
        <f t="shared" si="12"/>
        <v>0.7043269230769231</v>
      </c>
      <c r="K70" s="197">
        <f t="shared" si="13"/>
        <v>0.7239583333333333</v>
      </c>
      <c r="L70" s="123">
        <f t="shared" si="14"/>
        <v>73.5</v>
      </c>
      <c r="M70" s="132"/>
      <c r="N70" s="132"/>
      <c r="O70" s="132"/>
    </row>
    <row r="71" spans="1:15" ht="12.75" customHeight="1" hidden="1">
      <c r="A71" s="57"/>
      <c r="B71" s="57">
        <f t="shared" si="15"/>
        <v>5</v>
      </c>
      <c r="C71" s="57">
        <f t="shared" si="16"/>
        <v>189.5</v>
      </c>
      <c r="D71" s="37"/>
      <c r="E71" s="31"/>
      <c r="F71" s="209"/>
      <c r="G71" s="197">
        <f t="shared" si="9"/>
        <v>0.66015625</v>
      </c>
      <c r="H71" s="197">
        <f t="shared" si="10"/>
        <v>0.6729166666666666</v>
      </c>
      <c r="I71" s="197">
        <f t="shared" si="11"/>
        <v>0.6875</v>
      </c>
      <c r="J71" s="197">
        <f t="shared" si="12"/>
        <v>0.7043269230769231</v>
      </c>
      <c r="K71" s="197">
        <f t="shared" si="13"/>
        <v>0.7239583333333333</v>
      </c>
      <c r="L71" s="123">
        <f t="shared" si="14"/>
        <v>73.5</v>
      </c>
      <c r="M71" s="132"/>
      <c r="N71" s="132"/>
      <c r="O71" s="132"/>
    </row>
    <row r="72" spans="1:15" ht="12.75" customHeight="1" hidden="1">
      <c r="A72" s="57"/>
      <c r="B72" s="57">
        <f t="shared" si="15"/>
        <v>5</v>
      </c>
      <c r="C72" s="57">
        <f t="shared" si="16"/>
        <v>189.5</v>
      </c>
      <c r="D72" s="37"/>
      <c r="E72" s="31"/>
      <c r="F72" s="209"/>
      <c r="G72" s="197">
        <f t="shared" si="9"/>
        <v>0.66015625</v>
      </c>
      <c r="H72" s="197">
        <f t="shared" si="10"/>
        <v>0.6729166666666666</v>
      </c>
      <c r="I72" s="197">
        <f t="shared" si="11"/>
        <v>0.6875</v>
      </c>
      <c r="J72" s="197">
        <f t="shared" si="12"/>
        <v>0.7043269230769231</v>
      </c>
      <c r="K72" s="197">
        <f t="shared" si="13"/>
        <v>0.7239583333333333</v>
      </c>
      <c r="L72" s="123">
        <f t="shared" si="14"/>
        <v>73.5</v>
      </c>
      <c r="M72" s="132"/>
      <c r="N72" s="132"/>
      <c r="O72" s="132"/>
    </row>
    <row r="73" spans="1:15" ht="12.75" customHeight="1" hidden="1">
      <c r="A73" s="57"/>
      <c r="B73" s="57">
        <f t="shared" si="15"/>
        <v>5</v>
      </c>
      <c r="C73" s="57">
        <f t="shared" si="16"/>
        <v>189.5</v>
      </c>
      <c r="D73" s="37"/>
      <c r="E73" s="31"/>
      <c r="F73" s="209"/>
      <c r="G73" s="197">
        <f t="shared" si="9"/>
        <v>0.66015625</v>
      </c>
      <c r="H73" s="197">
        <f t="shared" si="10"/>
        <v>0.6729166666666666</v>
      </c>
      <c r="I73" s="197">
        <f t="shared" si="11"/>
        <v>0.6875</v>
      </c>
      <c r="J73" s="197">
        <f t="shared" si="12"/>
        <v>0.7043269230769231</v>
      </c>
      <c r="K73" s="197">
        <f t="shared" si="13"/>
        <v>0.7239583333333333</v>
      </c>
      <c r="L73" s="123">
        <f t="shared" si="14"/>
        <v>73.5</v>
      </c>
      <c r="M73" s="132"/>
      <c r="N73" s="132"/>
      <c r="O73" s="132"/>
    </row>
    <row r="74" spans="1:15" ht="12.75" customHeight="1" hidden="1">
      <c r="A74" s="57"/>
      <c r="B74" s="57">
        <f t="shared" si="15"/>
        <v>5</v>
      </c>
      <c r="C74" s="57">
        <f t="shared" si="16"/>
        <v>189.5</v>
      </c>
      <c r="D74" s="37"/>
      <c r="E74" s="31"/>
      <c r="F74" s="209"/>
      <c r="G74" s="197">
        <f t="shared" si="9"/>
        <v>0.66015625</v>
      </c>
      <c r="H74" s="197">
        <f t="shared" si="10"/>
        <v>0.6729166666666666</v>
      </c>
      <c r="I74" s="197">
        <f t="shared" si="11"/>
        <v>0.6875</v>
      </c>
      <c r="J74" s="197">
        <f t="shared" si="12"/>
        <v>0.7043269230769231</v>
      </c>
      <c r="K74" s="197">
        <f t="shared" si="13"/>
        <v>0.7239583333333333</v>
      </c>
      <c r="L74" s="123">
        <f t="shared" si="14"/>
        <v>73.5</v>
      </c>
      <c r="M74" s="132"/>
      <c r="N74" s="132"/>
      <c r="O74" s="132"/>
    </row>
    <row r="75" spans="1:15" ht="12.75" customHeight="1" hidden="1">
      <c r="A75" s="57"/>
      <c r="B75" s="57">
        <f t="shared" si="15"/>
        <v>5</v>
      </c>
      <c r="C75" s="57">
        <f t="shared" si="16"/>
        <v>189.5</v>
      </c>
      <c r="D75" s="37"/>
      <c r="E75" s="31"/>
      <c r="F75" s="209"/>
      <c r="G75" s="197">
        <f t="shared" si="9"/>
        <v>0.66015625</v>
      </c>
      <c r="H75" s="197">
        <f t="shared" si="10"/>
        <v>0.6729166666666666</v>
      </c>
      <c r="I75" s="197">
        <f t="shared" si="11"/>
        <v>0.6875</v>
      </c>
      <c r="J75" s="197">
        <f t="shared" si="12"/>
        <v>0.7043269230769231</v>
      </c>
      <c r="K75" s="197">
        <f t="shared" si="13"/>
        <v>0.7239583333333333</v>
      </c>
      <c r="L75" s="123">
        <f t="shared" si="14"/>
        <v>73.5</v>
      </c>
      <c r="M75" s="132"/>
      <c r="N75" s="132"/>
      <c r="O75" s="132"/>
    </row>
    <row r="76" spans="1:15" ht="12.75" customHeight="1" hidden="1">
      <c r="A76" s="57"/>
      <c r="B76" s="57">
        <f t="shared" si="15"/>
        <v>5</v>
      </c>
      <c r="C76" s="57">
        <f t="shared" si="16"/>
        <v>189.5</v>
      </c>
      <c r="D76" s="37"/>
      <c r="E76" s="31"/>
      <c r="F76" s="209"/>
      <c r="G76" s="197">
        <f t="shared" si="9"/>
        <v>0.66015625</v>
      </c>
      <c r="H76" s="197">
        <f t="shared" si="10"/>
        <v>0.6729166666666666</v>
      </c>
      <c r="I76" s="197">
        <f t="shared" si="11"/>
        <v>0.6875</v>
      </c>
      <c r="J76" s="197">
        <f t="shared" si="12"/>
        <v>0.7043269230769231</v>
      </c>
      <c r="K76" s="197">
        <f t="shared" si="13"/>
        <v>0.7239583333333333</v>
      </c>
      <c r="L76" s="123">
        <f t="shared" si="14"/>
        <v>73.5</v>
      </c>
      <c r="M76" s="132"/>
      <c r="N76" s="132"/>
      <c r="O76" s="132"/>
    </row>
    <row r="77" spans="1:15" ht="12.75" customHeight="1" hidden="1">
      <c r="A77" s="57"/>
      <c r="B77" s="57">
        <f t="shared" si="15"/>
        <v>5</v>
      </c>
      <c r="C77" s="57">
        <f t="shared" si="16"/>
        <v>189.5</v>
      </c>
      <c r="D77" s="37"/>
      <c r="E77" s="31"/>
      <c r="F77" s="209"/>
      <c r="G77" s="197">
        <f t="shared" si="9"/>
        <v>0.66015625</v>
      </c>
      <c r="H77" s="197">
        <f t="shared" si="10"/>
        <v>0.6729166666666666</v>
      </c>
      <c r="I77" s="197">
        <f t="shared" si="11"/>
        <v>0.6875</v>
      </c>
      <c r="J77" s="197">
        <f t="shared" si="12"/>
        <v>0.7043269230769231</v>
      </c>
      <c r="K77" s="197">
        <f t="shared" si="13"/>
        <v>0.7239583333333333</v>
      </c>
      <c r="L77" s="123">
        <f t="shared" si="14"/>
        <v>73.5</v>
      </c>
      <c r="M77" s="4"/>
      <c r="N77" s="4"/>
      <c r="O77" s="4"/>
    </row>
    <row r="78" spans="1:15" ht="12.75" customHeight="1" hidden="1">
      <c r="A78" s="57"/>
      <c r="B78" s="57">
        <f t="shared" si="15"/>
        <v>5</v>
      </c>
      <c r="C78" s="57">
        <f t="shared" si="16"/>
        <v>189.5</v>
      </c>
      <c r="D78" s="37"/>
      <c r="E78" s="31"/>
      <c r="F78" s="209"/>
      <c r="G78" s="197">
        <f t="shared" si="9"/>
        <v>0.66015625</v>
      </c>
      <c r="H78" s="197">
        <f t="shared" si="10"/>
        <v>0.6729166666666666</v>
      </c>
      <c r="I78" s="197">
        <f t="shared" si="11"/>
        <v>0.6875</v>
      </c>
      <c r="J78" s="197">
        <f t="shared" si="12"/>
        <v>0.7043269230769231</v>
      </c>
      <c r="K78" s="197">
        <f t="shared" si="13"/>
        <v>0.7239583333333333</v>
      </c>
      <c r="L78" s="123">
        <f t="shared" si="14"/>
        <v>73.5</v>
      </c>
      <c r="M78" s="4"/>
      <c r="N78" s="4"/>
      <c r="O78" s="4"/>
    </row>
    <row r="79" spans="1:15" ht="12.75" customHeight="1" hidden="1">
      <c r="A79" s="57"/>
      <c r="B79" s="57">
        <f t="shared" si="15"/>
        <v>5</v>
      </c>
      <c r="C79" s="57">
        <f t="shared" si="16"/>
        <v>189.5</v>
      </c>
      <c r="D79" s="37"/>
      <c r="E79" s="31"/>
      <c r="F79" s="209"/>
      <c r="G79" s="197">
        <f t="shared" si="9"/>
        <v>0.66015625</v>
      </c>
      <c r="H79" s="197">
        <f t="shared" si="10"/>
        <v>0.6729166666666666</v>
      </c>
      <c r="I79" s="197">
        <f t="shared" si="11"/>
        <v>0.6875</v>
      </c>
      <c r="J79" s="197">
        <f t="shared" si="12"/>
        <v>0.7043269230769231</v>
      </c>
      <c r="K79" s="197">
        <f t="shared" si="13"/>
        <v>0.7239583333333333</v>
      </c>
      <c r="L79" s="123">
        <f t="shared" si="14"/>
        <v>73.5</v>
      </c>
      <c r="M79" s="4"/>
      <c r="N79" s="4"/>
      <c r="O79" s="4"/>
    </row>
    <row r="80" spans="1:15" ht="12.75" customHeight="1">
      <c r="A80" s="57">
        <v>5</v>
      </c>
      <c r="B80" s="57">
        <f>B79-A80</f>
        <v>0</v>
      </c>
      <c r="C80" s="57">
        <f>C79+A80</f>
        <v>194.5</v>
      </c>
      <c r="D80" s="33" t="s">
        <v>500</v>
      </c>
      <c r="E80" s="31"/>
      <c r="F80" s="209"/>
      <c r="G80" s="197">
        <f t="shared" si="9"/>
        <v>0.6731770833333333</v>
      </c>
      <c r="H80" s="197">
        <f t="shared" si="10"/>
        <v>0.6868055555555556</v>
      </c>
      <c r="I80" s="197">
        <f t="shared" si="11"/>
        <v>0.7023809523809523</v>
      </c>
      <c r="J80" s="197">
        <f t="shared" si="12"/>
        <v>0.7203525641025641</v>
      </c>
      <c r="K80" s="197">
        <f t="shared" si="13"/>
        <v>0.7413194444444444</v>
      </c>
      <c r="L80" s="123">
        <f t="shared" si="14"/>
        <v>78.5</v>
      </c>
      <c r="M80" s="4"/>
      <c r="N80" s="4"/>
      <c r="O80" s="4"/>
    </row>
    <row r="81" spans="2:13" ht="12.75" customHeight="1">
      <c r="B81" s="6"/>
      <c r="C81" s="17"/>
      <c r="D81" s="45"/>
      <c r="E81" s="86"/>
      <c r="F81" s="86"/>
      <c r="G81" s="86"/>
      <c r="H81" s="87"/>
      <c r="I81" s="87"/>
      <c r="J81" s="87"/>
      <c r="K81" s="70"/>
      <c r="L81" s="88"/>
      <c r="M81" s="66" t="s">
        <v>48</v>
      </c>
    </row>
    <row r="82" spans="2:12" ht="12.75" customHeight="1">
      <c r="B82" s="17"/>
      <c r="C82" s="17"/>
      <c r="D82" s="45"/>
      <c r="E82" s="86"/>
      <c r="F82" s="86"/>
      <c r="G82" s="86"/>
      <c r="H82" s="87"/>
      <c r="I82" s="87"/>
      <c r="J82" s="87"/>
      <c r="K82" s="70"/>
      <c r="L82" s="81"/>
    </row>
    <row r="83" spans="2:3" ht="12.75" customHeight="1">
      <c r="B83" s="69"/>
      <c r="C83" s="69"/>
    </row>
    <row r="84" spans="2:10" ht="12.75" customHeight="1">
      <c r="B84" s="69"/>
      <c r="C84" s="69"/>
      <c r="D84" s="82"/>
      <c r="E84" s="6"/>
      <c r="F84" s="6"/>
      <c r="G84" s="6"/>
      <c r="H84" s="79"/>
      <c r="I84" s="79"/>
      <c r="J84" s="79"/>
    </row>
    <row r="85" spans="2:10" ht="12.75" customHeight="1">
      <c r="B85" s="69"/>
      <c r="C85" s="69"/>
      <c r="D85" s="11"/>
      <c r="E85" s="6"/>
      <c r="F85" s="6"/>
      <c r="G85" s="6"/>
      <c r="H85" s="79"/>
      <c r="I85" s="79"/>
      <c r="J85" s="79"/>
    </row>
    <row r="86" spans="2:10" ht="12.75" customHeight="1">
      <c r="B86" s="69"/>
      <c r="C86" s="69"/>
      <c r="D86" s="11"/>
      <c r="E86" s="6"/>
      <c r="F86" s="6"/>
      <c r="G86" s="6"/>
      <c r="H86" s="79"/>
      <c r="I86" s="79"/>
      <c r="J86" s="79"/>
    </row>
    <row r="87" spans="2:10" ht="12.75" customHeight="1">
      <c r="B87" s="69"/>
      <c r="C87" s="69"/>
      <c r="D87" s="11"/>
      <c r="E87" s="6"/>
      <c r="F87" s="6"/>
      <c r="G87" s="6"/>
      <c r="H87" s="79"/>
      <c r="I87" s="79"/>
      <c r="J87" s="79"/>
    </row>
    <row r="88" spans="2:10" ht="12.75" customHeight="1">
      <c r="B88" s="69"/>
      <c r="C88" s="69"/>
      <c r="D88" s="80"/>
      <c r="E88" s="68"/>
      <c r="F88" s="68"/>
      <c r="G88" s="68"/>
      <c r="H88" s="79"/>
      <c r="I88" s="79"/>
      <c r="J88" s="79"/>
    </row>
    <row r="89" spans="2:10" ht="12.75" customHeight="1">
      <c r="B89" s="6"/>
      <c r="C89" s="69"/>
      <c r="D89" s="11"/>
      <c r="E89" s="6"/>
      <c r="F89" s="6"/>
      <c r="G89" s="6"/>
      <c r="H89" s="79"/>
      <c r="I89" s="79"/>
      <c r="J89" s="79"/>
    </row>
    <row r="90" spans="2:10" ht="12.75" customHeight="1">
      <c r="B90" s="69"/>
      <c r="C90" s="69"/>
      <c r="D90" s="11"/>
      <c r="E90" s="6"/>
      <c r="F90" s="6"/>
      <c r="G90" s="6"/>
      <c r="H90" s="6"/>
      <c r="I90" s="6"/>
      <c r="J90" s="6"/>
    </row>
    <row r="91" spans="2:11" ht="12.75" customHeight="1">
      <c r="B91" s="69"/>
      <c r="C91" s="69"/>
      <c r="D91" s="11"/>
      <c r="E91" s="6"/>
      <c r="F91" s="6"/>
      <c r="G91" s="6"/>
      <c r="H91" s="79"/>
      <c r="I91" s="79"/>
      <c r="J91" s="79"/>
      <c r="K91" s="70"/>
    </row>
    <row r="92" spans="2:11" ht="12.75" customHeight="1">
      <c r="B92" s="6"/>
      <c r="C92" s="6"/>
      <c r="D92" s="80"/>
      <c r="E92" s="68"/>
      <c r="F92" s="68"/>
      <c r="G92" s="68"/>
      <c r="H92" s="79"/>
      <c r="I92" s="79"/>
      <c r="J92" s="79"/>
      <c r="K92" s="70"/>
    </row>
    <row r="93" spans="4:11" ht="12.75" customHeight="1">
      <c r="D93" s="11"/>
      <c r="E93" s="6"/>
      <c r="F93" s="6"/>
      <c r="G93" s="6"/>
      <c r="H93" s="79"/>
      <c r="I93" s="79"/>
      <c r="J93" s="79"/>
      <c r="K93" s="70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6" r:id="rId2"/>
  <headerFooter alignWithMargins="0">
    <oddFooter>&amp;L&amp;12&amp;F   &amp;D  &amp;T&amp;R&amp;8Les communes en lettres majuscules sont des
 chefs-lieux de cantons, sous-préfectures ou préfectures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2">
      <selection activeCell="K15" sqref="A15:K15"/>
    </sheetView>
  </sheetViews>
  <sheetFormatPr defaultColWidth="8.57421875" defaultRowHeight="12.75" customHeight="1"/>
  <cols>
    <col min="1" max="1" width="6.7109375" style="64" customWidth="1"/>
    <col min="2" max="3" width="8.7109375" style="65" customWidth="1"/>
    <col min="4" max="4" width="31.7109375" style="66" customWidth="1"/>
    <col min="5" max="7" width="7.7109375" style="2" customWidth="1"/>
    <col min="8" max="10" width="7.7109375" style="65" customWidth="1"/>
    <col min="11" max="11" width="7.7109375" style="67" customWidth="1"/>
    <col min="12" max="14" width="8.57421875" style="66" customWidth="1"/>
    <col min="15" max="19" width="9.421875" style="66" customWidth="1"/>
    <col min="20" max="16384" width="8.57421875" style="66" customWidth="1"/>
  </cols>
  <sheetData>
    <row r="1" spans="1:19" ht="12.7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87" t="s">
        <v>1</v>
      </c>
      <c r="M1" s="387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87" t="s">
        <v>54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11"/>
      <c r="M2" s="6"/>
      <c r="N2" s="11"/>
      <c r="O2" s="11"/>
      <c r="P2" s="5"/>
      <c r="Q2" s="5"/>
      <c r="R2" s="5"/>
      <c r="S2" s="12"/>
    </row>
    <row r="3" spans="1:19" ht="12.75" customHeight="1">
      <c r="A3" s="387" t="s">
        <v>67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 customHeight="1">
      <c r="A4" s="381" t="s">
        <v>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11"/>
      <c r="M4" s="11"/>
    </row>
    <row r="5" spans="1:14" ht="12.75" customHeight="1">
      <c r="A5" s="69"/>
      <c r="B5" s="6"/>
      <c r="C5" s="383" t="s">
        <v>79</v>
      </c>
      <c r="D5" s="387"/>
      <c r="E5" s="387"/>
      <c r="F5" s="387"/>
      <c r="G5" s="387"/>
      <c r="H5" s="69">
        <v>188.5</v>
      </c>
      <c r="I5" s="6" t="s">
        <v>5</v>
      </c>
      <c r="J5" s="6"/>
      <c r="K5" s="70"/>
      <c r="L5" s="18">
        <v>0.11458333333333333</v>
      </c>
      <c r="M5" s="18">
        <v>0.11458333333333333</v>
      </c>
      <c r="N5" s="3" t="s">
        <v>6</v>
      </c>
    </row>
    <row r="6" spans="1:15" ht="12.75" customHeight="1">
      <c r="A6" s="71"/>
      <c r="B6" s="72" t="s">
        <v>5</v>
      </c>
      <c r="C6" s="73"/>
      <c r="D6" s="74" t="s">
        <v>7</v>
      </c>
      <c r="E6" s="22" t="s">
        <v>8</v>
      </c>
      <c r="F6" s="22" t="s">
        <v>9</v>
      </c>
      <c r="G6" s="23"/>
      <c r="H6" s="395" t="s">
        <v>10</v>
      </c>
      <c r="I6" s="395"/>
      <c r="J6" s="395"/>
      <c r="K6" s="395"/>
      <c r="L6" s="18">
        <v>0.4583333333333333</v>
      </c>
      <c r="M6" s="18">
        <v>0.4583333333333333</v>
      </c>
      <c r="N6" s="16" t="s">
        <v>11</v>
      </c>
      <c r="O6" s="3"/>
    </row>
    <row r="7" spans="1:15" ht="12.75" customHeight="1" thickBot="1">
      <c r="A7" s="89" t="s">
        <v>12</v>
      </c>
      <c r="B7" s="90" t="s">
        <v>13</v>
      </c>
      <c r="C7" s="91" t="s">
        <v>14</v>
      </c>
      <c r="D7" s="92"/>
      <c r="E7" s="93" t="s">
        <v>15</v>
      </c>
      <c r="F7" s="93"/>
      <c r="G7" s="93" t="s">
        <v>16</v>
      </c>
      <c r="H7" s="93" t="s">
        <v>17</v>
      </c>
      <c r="I7" s="93" t="s">
        <v>18</v>
      </c>
      <c r="J7" s="93" t="s">
        <v>19</v>
      </c>
      <c r="K7" s="93" t="s">
        <v>20</v>
      </c>
      <c r="L7" s="10"/>
      <c r="M7" s="4"/>
      <c r="N7" s="3"/>
      <c r="O7" s="3"/>
    </row>
    <row r="8" spans="1:15" ht="12.75" customHeight="1">
      <c r="A8" s="207"/>
      <c r="B8" s="204"/>
      <c r="C8" s="204"/>
      <c r="D8" s="318" t="s">
        <v>501</v>
      </c>
      <c r="E8" s="192"/>
      <c r="F8" s="205"/>
      <c r="G8" s="205"/>
      <c r="H8" s="206"/>
      <c r="I8" s="194"/>
      <c r="J8" s="194"/>
      <c r="K8" s="206"/>
      <c r="L8" s="131"/>
      <c r="M8" s="132"/>
      <c r="N8" s="117"/>
      <c r="O8" s="117"/>
    </row>
    <row r="9" spans="1:15" ht="12.75" customHeight="1">
      <c r="A9" s="208">
        <v>0</v>
      </c>
      <c r="B9" s="57">
        <f>$H$5</f>
        <v>188.5</v>
      </c>
      <c r="C9" s="57">
        <f>A9</f>
        <v>0</v>
      </c>
      <c r="D9" s="33" t="s">
        <v>500</v>
      </c>
      <c r="E9" s="296" t="s">
        <v>443</v>
      </c>
      <c r="F9" s="40"/>
      <c r="G9" s="196">
        <f>$L$5</f>
        <v>0.11458333333333333</v>
      </c>
      <c r="H9" s="196">
        <f>$L$5</f>
        <v>0.11458333333333333</v>
      </c>
      <c r="I9" s="196">
        <f>$L$5</f>
        <v>0.11458333333333333</v>
      </c>
      <c r="J9" s="196">
        <f>$L$5</f>
        <v>0.11458333333333333</v>
      </c>
      <c r="K9" s="196">
        <f>$L$5</f>
        <v>0.11458333333333333</v>
      </c>
      <c r="L9" s="133"/>
      <c r="M9" s="132"/>
      <c r="N9" s="132"/>
      <c r="O9" s="132"/>
    </row>
    <row r="10" spans="1:15" ht="12.75" customHeight="1">
      <c r="A10" s="208">
        <v>15</v>
      </c>
      <c r="B10" s="159">
        <f>B9-A10</f>
        <v>173.5</v>
      </c>
      <c r="C10" s="159">
        <f>C9+A10</f>
        <v>15</v>
      </c>
      <c r="D10" s="307" t="s">
        <v>506</v>
      </c>
      <c r="E10" s="296" t="s">
        <v>84</v>
      </c>
      <c r="F10" s="40"/>
      <c r="G10" s="197">
        <f>SUM($G$9+$O$3*C10)</f>
        <v>0.15364583333333331</v>
      </c>
      <c r="H10" s="197">
        <f>SUM($H$9+$P$3*C10)</f>
        <v>0.15625</v>
      </c>
      <c r="I10" s="197">
        <f>SUM($I$9+$Q$3*C10)</f>
        <v>0.15922619047619047</v>
      </c>
      <c r="J10" s="197">
        <f>SUM($J$9+$R$3*C10)</f>
        <v>0.1626602564102564</v>
      </c>
      <c r="K10" s="197">
        <f>SUM($K$9+$S$3*C10)</f>
        <v>0.16666666666666666</v>
      </c>
      <c r="L10" s="133"/>
      <c r="M10" s="132"/>
      <c r="N10" s="132"/>
      <c r="O10" s="132"/>
    </row>
    <row r="11" spans="1:15" ht="12.75" customHeight="1">
      <c r="A11" s="208">
        <v>8.5</v>
      </c>
      <c r="B11" s="159">
        <f aca="true" t="shared" si="0" ref="B11:B49">B10-A11</f>
        <v>165</v>
      </c>
      <c r="C11" s="159">
        <f aca="true" t="shared" si="1" ref="C11:C49">C10+A11</f>
        <v>23.5</v>
      </c>
      <c r="D11" s="307" t="s">
        <v>805</v>
      </c>
      <c r="E11" s="296" t="s">
        <v>84</v>
      </c>
      <c r="F11" s="40"/>
      <c r="G11" s="197">
        <f aca="true" t="shared" si="2" ref="G11:G49">SUM($G$9+$O$3*C11)</f>
        <v>0.17578125</v>
      </c>
      <c r="H11" s="197">
        <f aca="true" t="shared" si="3" ref="H11:H49">SUM($H$9+$P$3*C11)</f>
        <v>0.17986111111111108</v>
      </c>
      <c r="I11" s="197">
        <f aca="true" t="shared" si="4" ref="I11:I49">SUM($I$9+$Q$3*C11)</f>
        <v>0.18452380952380953</v>
      </c>
      <c r="J11" s="197">
        <f aca="true" t="shared" si="5" ref="J11:J49">SUM($J$9+$R$3*C11)</f>
        <v>0.18990384615384615</v>
      </c>
      <c r="K11" s="197">
        <f aca="true" t="shared" si="6" ref="K11:K49">SUM($K$9+$S$3*C11)</f>
        <v>0.19618055555555555</v>
      </c>
      <c r="L11" s="133"/>
      <c r="M11" s="132"/>
      <c r="N11" s="132"/>
      <c r="O11" s="132"/>
    </row>
    <row r="12" spans="1:15" ht="12.75" customHeight="1">
      <c r="A12" s="208">
        <v>8.5</v>
      </c>
      <c r="B12" s="159">
        <f t="shared" si="0"/>
        <v>156.5</v>
      </c>
      <c r="C12" s="159">
        <f t="shared" si="1"/>
        <v>32</v>
      </c>
      <c r="D12" s="307" t="s">
        <v>507</v>
      </c>
      <c r="E12" s="296" t="s">
        <v>84</v>
      </c>
      <c r="F12" s="40"/>
      <c r="G12" s="197">
        <f t="shared" si="2"/>
        <v>0.19791666666666666</v>
      </c>
      <c r="H12" s="197">
        <f t="shared" si="3"/>
        <v>0.20347222222222222</v>
      </c>
      <c r="I12" s="197">
        <f t="shared" si="4"/>
        <v>0.20982142857142855</v>
      </c>
      <c r="J12" s="197">
        <f t="shared" si="5"/>
        <v>0.2171474358974359</v>
      </c>
      <c r="K12" s="197">
        <f t="shared" si="6"/>
        <v>0.22569444444444442</v>
      </c>
      <c r="L12" s="133"/>
      <c r="M12" s="132"/>
      <c r="N12" s="132"/>
      <c r="O12" s="132"/>
    </row>
    <row r="13" spans="1:15" ht="12.75" customHeight="1">
      <c r="A13" s="208">
        <v>5</v>
      </c>
      <c r="B13" s="159">
        <f t="shared" si="0"/>
        <v>151.5</v>
      </c>
      <c r="C13" s="159">
        <f t="shared" si="1"/>
        <v>37</v>
      </c>
      <c r="D13" s="307" t="s">
        <v>508</v>
      </c>
      <c r="E13" s="296" t="s">
        <v>84</v>
      </c>
      <c r="F13" s="40"/>
      <c r="G13" s="197">
        <f t="shared" si="2"/>
        <v>0.2109375</v>
      </c>
      <c r="H13" s="197">
        <f t="shared" si="3"/>
        <v>0.2173611111111111</v>
      </c>
      <c r="I13" s="197">
        <f t="shared" si="4"/>
        <v>0.22470238095238093</v>
      </c>
      <c r="J13" s="197">
        <f t="shared" si="5"/>
        <v>0.23317307692307693</v>
      </c>
      <c r="K13" s="197">
        <f t="shared" si="6"/>
        <v>0.24305555555555552</v>
      </c>
      <c r="L13" s="133"/>
      <c r="M13" s="132"/>
      <c r="N13" s="132"/>
      <c r="O13" s="132"/>
    </row>
    <row r="14" spans="1:15" ht="12.75" customHeight="1">
      <c r="A14" s="208">
        <v>6.5</v>
      </c>
      <c r="B14" s="159">
        <f t="shared" si="0"/>
        <v>145</v>
      </c>
      <c r="C14" s="159">
        <f t="shared" si="1"/>
        <v>43.5</v>
      </c>
      <c r="D14" s="307" t="s">
        <v>509</v>
      </c>
      <c r="E14" s="296" t="s">
        <v>84</v>
      </c>
      <c r="F14" s="40"/>
      <c r="G14" s="197">
        <f t="shared" si="2"/>
        <v>0.22786458333333331</v>
      </c>
      <c r="H14" s="197">
        <f t="shared" si="3"/>
        <v>0.23541666666666666</v>
      </c>
      <c r="I14" s="197">
        <f t="shared" si="4"/>
        <v>0.244047619047619</v>
      </c>
      <c r="J14" s="197">
        <f t="shared" si="5"/>
        <v>0.25400641025641024</v>
      </c>
      <c r="K14" s="197">
        <f t="shared" si="6"/>
        <v>0.265625</v>
      </c>
      <c r="L14" s="133"/>
      <c r="M14" s="132"/>
      <c r="N14" s="132"/>
      <c r="O14" s="132"/>
    </row>
    <row r="15" spans="1:15" ht="12.75" customHeight="1">
      <c r="A15" s="376">
        <v>8</v>
      </c>
      <c r="B15" s="352">
        <f t="shared" si="0"/>
        <v>137</v>
      </c>
      <c r="C15" s="352">
        <f t="shared" si="1"/>
        <v>51.5</v>
      </c>
      <c r="D15" s="377" t="s">
        <v>510</v>
      </c>
      <c r="E15" s="354" t="s">
        <v>306</v>
      </c>
      <c r="F15" s="355"/>
      <c r="G15" s="356">
        <f t="shared" si="2"/>
        <v>0.24869791666666663</v>
      </c>
      <c r="H15" s="356">
        <f t="shared" si="3"/>
        <v>0.25763888888888886</v>
      </c>
      <c r="I15" s="356">
        <f t="shared" si="4"/>
        <v>0.26785714285714285</v>
      </c>
      <c r="J15" s="356">
        <f t="shared" si="5"/>
        <v>0.2796474358974359</v>
      </c>
      <c r="K15" s="356">
        <f t="shared" si="6"/>
        <v>0.2934027777777778</v>
      </c>
      <c r="L15" s="133"/>
      <c r="M15" s="132"/>
      <c r="N15" s="132"/>
      <c r="O15" s="132"/>
    </row>
    <row r="16" spans="1:15" ht="12.75" customHeight="1">
      <c r="A16" s="208">
        <v>10</v>
      </c>
      <c r="B16" s="159">
        <f t="shared" si="0"/>
        <v>127</v>
      </c>
      <c r="C16" s="159">
        <f t="shared" si="1"/>
        <v>61.5</v>
      </c>
      <c r="D16" s="307" t="s">
        <v>806</v>
      </c>
      <c r="E16" s="296" t="s">
        <v>306</v>
      </c>
      <c r="F16" s="40"/>
      <c r="G16" s="197">
        <f t="shared" si="2"/>
        <v>0.2747395833333333</v>
      </c>
      <c r="H16" s="197">
        <f t="shared" si="3"/>
        <v>0.28541666666666665</v>
      </c>
      <c r="I16" s="197">
        <f t="shared" si="4"/>
        <v>0.2976190476190476</v>
      </c>
      <c r="J16" s="197">
        <f t="shared" si="5"/>
        <v>0.31169871794871795</v>
      </c>
      <c r="K16" s="197">
        <f t="shared" si="6"/>
        <v>0.328125</v>
      </c>
      <c r="L16" s="133"/>
      <c r="M16" s="132"/>
      <c r="N16" s="132"/>
      <c r="O16" s="132"/>
    </row>
    <row r="17" spans="1:15" ht="12.75" customHeight="1">
      <c r="A17" s="208">
        <v>3</v>
      </c>
      <c r="B17" s="159">
        <f t="shared" si="0"/>
        <v>124</v>
      </c>
      <c r="C17" s="159">
        <f t="shared" si="1"/>
        <v>64.5</v>
      </c>
      <c r="D17" s="307" t="s">
        <v>511</v>
      </c>
      <c r="E17" s="296" t="s">
        <v>306</v>
      </c>
      <c r="F17" s="40"/>
      <c r="G17" s="197">
        <f t="shared" si="2"/>
        <v>0.2825520833333333</v>
      </c>
      <c r="H17" s="197">
        <f t="shared" si="3"/>
        <v>0.29374999999999996</v>
      </c>
      <c r="I17" s="197">
        <f t="shared" si="4"/>
        <v>0.306547619047619</v>
      </c>
      <c r="J17" s="197">
        <f t="shared" si="5"/>
        <v>0.32131410256410253</v>
      </c>
      <c r="K17" s="197">
        <f t="shared" si="6"/>
        <v>0.33854166666666663</v>
      </c>
      <c r="L17" s="133"/>
      <c r="M17" s="132"/>
      <c r="N17" s="132"/>
      <c r="O17" s="132"/>
    </row>
    <row r="18" spans="1:15" ht="12.75" customHeight="1">
      <c r="A18" s="208">
        <v>4.5</v>
      </c>
      <c r="B18" s="159">
        <f t="shared" si="0"/>
        <v>119.5</v>
      </c>
      <c r="C18" s="159">
        <f t="shared" si="1"/>
        <v>69</v>
      </c>
      <c r="D18" s="307" t="s">
        <v>512</v>
      </c>
      <c r="E18" s="296" t="s">
        <v>165</v>
      </c>
      <c r="F18" s="40"/>
      <c r="G18" s="197">
        <f t="shared" si="2"/>
        <v>0.2942708333333333</v>
      </c>
      <c r="H18" s="197">
        <f t="shared" si="3"/>
        <v>0.30624999999999997</v>
      </c>
      <c r="I18" s="197">
        <f t="shared" si="4"/>
        <v>0.31994047619047616</v>
      </c>
      <c r="J18" s="197">
        <f t="shared" si="5"/>
        <v>0.33573717948717946</v>
      </c>
      <c r="K18" s="197">
        <f t="shared" si="6"/>
        <v>0.35416666666666663</v>
      </c>
      <c r="L18" s="133"/>
      <c r="M18" s="132"/>
      <c r="N18" s="132"/>
      <c r="O18" s="132"/>
    </row>
    <row r="19" spans="1:15" ht="12.75" customHeight="1">
      <c r="A19" s="208">
        <v>2</v>
      </c>
      <c r="B19" s="159">
        <f t="shared" si="0"/>
        <v>117.5</v>
      </c>
      <c r="C19" s="159">
        <f t="shared" si="1"/>
        <v>71</v>
      </c>
      <c r="D19" s="308" t="s">
        <v>513</v>
      </c>
      <c r="E19" s="296" t="s">
        <v>195</v>
      </c>
      <c r="F19" s="40"/>
      <c r="G19" s="197">
        <f t="shared" si="2"/>
        <v>0.29947916666666663</v>
      </c>
      <c r="H19" s="197">
        <f t="shared" si="3"/>
        <v>0.3118055555555555</v>
      </c>
      <c r="I19" s="197">
        <f t="shared" si="4"/>
        <v>0.32589285714285715</v>
      </c>
      <c r="J19" s="197">
        <f t="shared" si="5"/>
        <v>0.3421474358974359</v>
      </c>
      <c r="K19" s="197">
        <f t="shared" si="6"/>
        <v>0.3611111111111111</v>
      </c>
      <c r="L19" s="133"/>
      <c r="M19" s="132"/>
      <c r="N19" s="132"/>
      <c r="O19" s="132"/>
    </row>
    <row r="20" spans="1:15" ht="12.75" customHeight="1">
      <c r="A20" s="208">
        <v>8</v>
      </c>
      <c r="B20" s="159">
        <f t="shared" si="0"/>
        <v>109.5</v>
      </c>
      <c r="C20" s="159">
        <f t="shared" si="1"/>
        <v>79</v>
      </c>
      <c r="D20" s="307" t="s">
        <v>514</v>
      </c>
      <c r="E20" s="296" t="s">
        <v>226</v>
      </c>
      <c r="F20" s="40"/>
      <c r="G20" s="197">
        <f t="shared" si="2"/>
        <v>0.3203125</v>
      </c>
      <c r="H20" s="197">
        <f t="shared" si="3"/>
        <v>0.33402777777777776</v>
      </c>
      <c r="I20" s="197">
        <f t="shared" si="4"/>
        <v>0.34970238095238093</v>
      </c>
      <c r="J20" s="197">
        <f t="shared" si="5"/>
        <v>0.3677884615384615</v>
      </c>
      <c r="K20" s="197">
        <f t="shared" si="6"/>
        <v>0.38888888888888884</v>
      </c>
      <c r="L20" s="133"/>
      <c r="M20" s="132"/>
      <c r="N20" s="132"/>
      <c r="O20" s="132"/>
    </row>
    <row r="21" spans="1:15" ht="12.75" customHeight="1">
      <c r="A21" s="208">
        <v>3</v>
      </c>
      <c r="B21" s="159">
        <f t="shared" si="0"/>
        <v>106.5</v>
      </c>
      <c r="C21" s="159">
        <f t="shared" si="1"/>
        <v>82</v>
      </c>
      <c r="D21" s="307" t="s">
        <v>732</v>
      </c>
      <c r="E21" s="296" t="s">
        <v>226</v>
      </c>
      <c r="F21" s="40"/>
      <c r="G21" s="197">
        <f t="shared" si="2"/>
        <v>0.328125</v>
      </c>
      <c r="H21" s="197">
        <f t="shared" si="3"/>
        <v>0.34236111111111106</v>
      </c>
      <c r="I21" s="197">
        <f t="shared" si="4"/>
        <v>0.3586309523809524</v>
      </c>
      <c r="J21" s="197">
        <f t="shared" si="5"/>
        <v>0.37740384615384615</v>
      </c>
      <c r="K21" s="197">
        <f t="shared" si="6"/>
        <v>0.3993055555555555</v>
      </c>
      <c r="L21" s="133"/>
      <c r="M21" s="132"/>
      <c r="N21" s="132"/>
      <c r="O21" s="132"/>
    </row>
    <row r="22" spans="1:15" ht="12.75" customHeight="1">
      <c r="A22" s="208">
        <v>3.5</v>
      </c>
      <c r="B22" s="159">
        <f t="shared" si="0"/>
        <v>103</v>
      </c>
      <c r="C22" s="159">
        <f t="shared" si="1"/>
        <v>85.5</v>
      </c>
      <c r="D22" s="308" t="s">
        <v>516</v>
      </c>
      <c r="E22" s="296" t="s">
        <v>420</v>
      </c>
      <c r="F22" s="40"/>
      <c r="G22" s="197">
        <f t="shared" si="2"/>
        <v>0.3372395833333333</v>
      </c>
      <c r="H22" s="197">
        <f t="shared" si="3"/>
        <v>0.3520833333333333</v>
      </c>
      <c r="I22" s="197">
        <f t="shared" si="4"/>
        <v>0.369047619047619</v>
      </c>
      <c r="J22" s="197">
        <f t="shared" si="5"/>
        <v>0.3886217948717948</v>
      </c>
      <c r="K22" s="197">
        <f t="shared" si="6"/>
        <v>0.4114583333333333</v>
      </c>
      <c r="L22" s="133"/>
      <c r="M22" s="132"/>
      <c r="N22" s="132"/>
      <c r="O22" s="132"/>
    </row>
    <row r="23" spans="1:15" ht="12.75" customHeight="1">
      <c r="A23" s="208">
        <v>1.5</v>
      </c>
      <c r="B23" s="159">
        <f t="shared" si="0"/>
        <v>101.5</v>
      </c>
      <c r="C23" s="159">
        <f t="shared" si="1"/>
        <v>87</v>
      </c>
      <c r="D23" s="307" t="s">
        <v>515</v>
      </c>
      <c r="E23" s="296" t="s">
        <v>420</v>
      </c>
      <c r="F23" s="40"/>
      <c r="G23" s="197">
        <f t="shared" si="2"/>
        <v>0.3411458333333333</v>
      </c>
      <c r="H23" s="197">
        <f t="shared" si="3"/>
        <v>0.35624999999999996</v>
      </c>
      <c r="I23" s="197">
        <f t="shared" si="4"/>
        <v>0.3735119047619047</v>
      </c>
      <c r="J23" s="197">
        <f t="shared" si="5"/>
        <v>0.39342948717948717</v>
      </c>
      <c r="K23" s="197">
        <f t="shared" si="6"/>
        <v>0.41666666666666663</v>
      </c>
      <c r="L23" s="133"/>
      <c r="M23" s="132"/>
      <c r="N23" s="132"/>
      <c r="O23" s="132"/>
    </row>
    <row r="24" spans="1:15" ht="12.75" customHeight="1">
      <c r="A24" s="208">
        <v>8</v>
      </c>
      <c r="B24" s="159">
        <f t="shared" si="0"/>
        <v>93.5</v>
      </c>
      <c r="C24" s="159">
        <f t="shared" si="1"/>
        <v>95</v>
      </c>
      <c r="D24" s="333" t="s">
        <v>517</v>
      </c>
      <c r="E24" s="296" t="s">
        <v>518</v>
      </c>
      <c r="F24" s="40"/>
      <c r="G24" s="197">
        <f t="shared" si="2"/>
        <v>0.36197916666666663</v>
      </c>
      <c r="H24" s="197">
        <f t="shared" si="3"/>
        <v>0.37847222222222215</v>
      </c>
      <c r="I24" s="197">
        <f t="shared" si="4"/>
        <v>0.39732142857142855</v>
      </c>
      <c r="J24" s="197">
        <f t="shared" si="5"/>
        <v>0.4190705128205128</v>
      </c>
      <c r="K24" s="197">
        <f t="shared" si="6"/>
        <v>0.4444444444444444</v>
      </c>
      <c r="L24" s="134"/>
      <c r="M24" s="132"/>
      <c r="N24" s="132"/>
      <c r="O24" s="132"/>
    </row>
    <row r="25" spans="1:15" ht="12.75" customHeight="1">
      <c r="A25" s="208">
        <v>1</v>
      </c>
      <c r="B25" s="159">
        <f t="shared" si="0"/>
        <v>92.5</v>
      </c>
      <c r="C25" s="159">
        <f t="shared" si="1"/>
        <v>96</v>
      </c>
      <c r="D25" s="307" t="s">
        <v>807</v>
      </c>
      <c r="E25" s="296" t="s">
        <v>349</v>
      </c>
      <c r="F25" s="40"/>
      <c r="G25" s="197">
        <f t="shared" si="2"/>
        <v>0.3645833333333333</v>
      </c>
      <c r="H25" s="197">
        <f t="shared" si="3"/>
        <v>0.3812499999999999</v>
      </c>
      <c r="I25" s="197">
        <f t="shared" si="4"/>
        <v>0.400297619047619</v>
      </c>
      <c r="J25" s="197">
        <f t="shared" si="5"/>
        <v>0.422275641025641</v>
      </c>
      <c r="K25" s="197">
        <f t="shared" si="6"/>
        <v>0.44791666666666663</v>
      </c>
      <c r="L25" s="134"/>
      <c r="M25" s="132"/>
      <c r="N25" s="132"/>
      <c r="O25" s="132"/>
    </row>
    <row r="26" spans="1:15" ht="12.75" customHeight="1">
      <c r="A26" s="208">
        <v>3.5</v>
      </c>
      <c r="B26" s="159">
        <f t="shared" si="0"/>
        <v>89</v>
      </c>
      <c r="C26" s="159">
        <f t="shared" si="1"/>
        <v>99.5</v>
      </c>
      <c r="D26" s="307" t="s">
        <v>519</v>
      </c>
      <c r="E26" s="296" t="s">
        <v>349</v>
      </c>
      <c r="F26" s="40"/>
      <c r="G26" s="197">
        <f t="shared" si="2"/>
        <v>0.37369791666666663</v>
      </c>
      <c r="H26" s="197">
        <f t="shared" si="3"/>
        <v>0.39097222222222217</v>
      </c>
      <c r="I26" s="197">
        <f t="shared" si="4"/>
        <v>0.4107142857142857</v>
      </c>
      <c r="J26" s="197">
        <f t="shared" si="5"/>
        <v>0.4334935897435897</v>
      </c>
      <c r="K26" s="197">
        <f t="shared" si="6"/>
        <v>0.4600694444444444</v>
      </c>
      <c r="L26" s="134"/>
      <c r="M26" s="132"/>
      <c r="N26" s="132"/>
      <c r="O26" s="132"/>
    </row>
    <row r="27" spans="1:15" ht="12.75" customHeight="1" hidden="1">
      <c r="A27" s="208"/>
      <c r="B27" s="159">
        <f t="shared" si="0"/>
        <v>89</v>
      </c>
      <c r="C27" s="159">
        <f t="shared" si="1"/>
        <v>99.5</v>
      </c>
      <c r="D27" s="307"/>
      <c r="E27" s="296"/>
      <c r="F27" s="40"/>
      <c r="G27" s="197">
        <f t="shared" si="2"/>
        <v>0.37369791666666663</v>
      </c>
      <c r="H27" s="197">
        <f t="shared" si="3"/>
        <v>0.39097222222222217</v>
      </c>
      <c r="I27" s="197">
        <f t="shared" si="4"/>
        <v>0.4107142857142857</v>
      </c>
      <c r="J27" s="197">
        <f t="shared" si="5"/>
        <v>0.4334935897435897</v>
      </c>
      <c r="K27" s="197">
        <f t="shared" si="6"/>
        <v>0.4600694444444444</v>
      </c>
      <c r="L27" s="134"/>
      <c r="M27" s="132"/>
      <c r="N27" s="132"/>
      <c r="O27" s="132"/>
    </row>
    <row r="28" spans="1:15" ht="12.75" customHeight="1" hidden="1">
      <c r="A28" s="208"/>
      <c r="B28" s="159">
        <f t="shared" si="0"/>
        <v>89</v>
      </c>
      <c r="C28" s="159">
        <f t="shared" si="1"/>
        <v>99.5</v>
      </c>
      <c r="D28" s="307"/>
      <c r="E28" s="296"/>
      <c r="F28" s="40"/>
      <c r="G28" s="197">
        <f t="shared" si="2"/>
        <v>0.37369791666666663</v>
      </c>
      <c r="H28" s="197">
        <f t="shared" si="3"/>
        <v>0.39097222222222217</v>
      </c>
      <c r="I28" s="197">
        <f t="shared" si="4"/>
        <v>0.4107142857142857</v>
      </c>
      <c r="J28" s="197">
        <f t="shared" si="5"/>
        <v>0.4334935897435897</v>
      </c>
      <c r="K28" s="197">
        <f t="shared" si="6"/>
        <v>0.4600694444444444</v>
      </c>
      <c r="L28" s="134"/>
      <c r="M28" s="132"/>
      <c r="N28" s="132"/>
      <c r="O28" s="132"/>
    </row>
    <row r="29" spans="1:15" ht="12.75" customHeight="1" hidden="1">
      <c r="A29" s="208"/>
      <c r="B29" s="159">
        <f t="shared" si="0"/>
        <v>89</v>
      </c>
      <c r="C29" s="159">
        <f t="shared" si="1"/>
        <v>99.5</v>
      </c>
      <c r="D29" s="307"/>
      <c r="E29" s="296"/>
      <c r="F29" s="40"/>
      <c r="G29" s="197">
        <f t="shared" si="2"/>
        <v>0.37369791666666663</v>
      </c>
      <c r="H29" s="197">
        <f t="shared" si="3"/>
        <v>0.39097222222222217</v>
      </c>
      <c r="I29" s="197">
        <f t="shared" si="4"/>
        <v>0.4107142857142857</v>
      </c>
      <c r="J29" s="197">
        <f t="shared" si="5"/>
        <v>0.4334935897435897</v>
      </c>
      <c r="K29" s="197">
        <f t="shared" si="6"/>
        <v>0.4600694444444444</v>
      </c>
      <c r="L29" s="134"/>
      <c r="M29" s="132"/>
      <c r="N29" s="132"/>
      <c r="O29" s="132"/>
    </row>
    <row r="30" spans="1:15" ht="12.75" customHeight="1" hidden="1">
      <c r="A30" s="208"/>
      <c r="B30" s="159">
        <f t="shared" si="0"/>
        <v>89</v>
      </c>
      <c r="C30" s="159">
        <f t="shared" si="1"/>
        <v>99.5</v>
      </c>
      <c r="D30" s="307"/>
      <c r="E30" s="296"/>
      <c r="F30" s="40"/>
      <c r="G30" s="197">
        <f t="shared" si="2"/>
        <v>0.37369791666666663</v>
      </c>
      <c r="H30" s="197">
        <f t="shared" si="3"/>
        <v>0.39097222222222217</v>
      </c>
      <c r="I30" s="197">
        <f t="shared" si="4"/>
        <v>0.4107142857142857</v>
      </c>
      <c r="J30" s="197">
        <f t="shared" si="5"/>
        <v>0.4334935897435897</v>
      </c>
      <c r="K30" s="197">
        <f t="shared" si="6"/>
        <v>0.4600694444444444</v>
      </c>
      <c r="L30" s="134"/>
      <c r="M30" s="132"/>
      <c r="O30" s="132"/>
    </row>
    <row r="31" spans="1:15" ht="12.75" customHeight="1" hidden="1">
      <c r="A31" s="208"/>
      <c r="B31" s="159">
        <f t="shared" si="0"/>
        <v>89</v>
      </c>
      <c r="C31" s="159">
        <f t="shared" si="1"/>
        <v>99.5</v>
      </c>
      <c r="D31" s="307"/>
      <c r="E31" s="296"/>
      <c r="F31" s="40"/>
      <c r="G31" s="197">
        <f t="shared" si="2"/>
        <v>0.37369791666666663</v>
      </c>
      <c r="H31" s="197">
        <f t="shared" si="3"/>
        <v>0.39097222222222217</v>
      </c>
      <c r="I31" s="197">
        <f t="shared" si="4"/>
        <v>0.4107142857142857</v>
      </c>
      <c r="J31" s="197">
        <f t="shared" si="5"/>
        <v>0.4334935897435897</v>
      </c>
      <c r="K31" s="197">
        <f t="shared" si="6"/>
        <v>0.4600694444444444</v>
      </c>
      <c r="L31" s="134"/>
      <c r="M31" s="132"/>
      <c r="N31" s="132"/>
      <c r="O31" s="132"/>
    </row>
    <row r="32" spans="1:15" ht="12.75" customHeight="1" hidden="1">
      <c r="A32" s="208"/>
      <c r="B32" s="159">
        <f t="shared" si="0"/>
        <v>89</v>
      </c>
      <c r="C32" s="159">
        <f t="shared" si="1"/>
        <v>99.5</v>
      </c>
      <c r="D32" s="307"/>
      <c r="E32" s="296"/>
      <c r="F32" s="40"/>
      <c r="G32" s="197">
        <f t="shared" si="2"/>
        <v>0.37369791666666663</v>
      </c>
      <c r="H32" s="197">
        <f t="shared" si="3"/>
        <v>0.39097222222222217</v>
      </c>
      <c r="I32" s="197">
        <f t="shared" si="4"/>
        <v>0.4107142857142857</v>
      </c>
      <c r="J32" s="197">
        <f t="shared" si="5"/>
        <v>0.4334935897435897</v>
      </c>
      <c r="K32" s="197">
        <f t="shared" si="6"/>
        <v>0.4600694444444444</v>
      </c>
      <c r="L32" s="134"/>
      <c r="M32" s="132"/>
      <c r="N32" s="132"/>
      <c r="O32" s="132"/>
    </row>
    <row r="33" spans="1:15" ht="12.75" customHeight="1" hidden="1">
      <c r="A33" s="208"/>
      <c r="B33" s="159">
        <f t="shared" si="0"/>
        <v>89</v>
      </c>
      <c r="C33" s="159">
        <f t="shared" si="1"/>
        <v>99.5</v>
      </c>
      <c r="D33" s="307"/>
      <c r="E33" s="296"/>
      <c r="F33" s="40"/>
      <c r="G33" s="197">
        <f t="shared" si="2"/>
        <v>0.37369791666666663</v>
      </c>
      <c r="H33" s="197">
        <f t="shared" si="3"/>
        <v>0.39097222222222217</v>
      </c>
      <c r="I33" s="197">
        <f t="shared" si="4"/>
        <v>0.4107142857142857</v>
      </c>
      <c r="J33" s="197">
        <f t="shared" si="5"/>
        <v>0.4334935897435897</v>
      </c>
      <c r="K33" s="197">
        <f t="shared" si="6"/>
        <v>0.4600694444444444</v>
      </c>
      <c r="L33" s="134"/>
      <c r="M33" s="132"/>
      <c r="N33" s="132"/>
      <c r="O33" s="132"/>
    </row>
    <row r="34" spans="1:15" ht="12.75" customHeight="1" hidden="1">
      <c r="A34" s="208"/>
      <c r="B34" s="159">
        <f t="shared" si="0"/>
        <v>89</v>
      </c>
      <c r="C34" s="159">
        <f t="shared" si="1"/>
        <v>99.5</v>
      </c>
      <c r="D34" s="42"/>
      <c r="E34" s="40"/>
      <c r="F34" s="40"/>
      <c r="G34" s="197">
        <f t="shared" si="2"/>
        <v>0.37369791666666663</v>
      </c>
      <c r="H34" s="197">
        <f t="shared" si="3"/>
        <v>0.39097222222222217</v>
      </c>
      <c r="I34" s="197">
        <f t="shared" si="4"/>
        <v>0.4107142857142857</v>
      </c>
      <c r="J34" s="197">
        <f t="shared" si="5"/>
        <v>0.4334935897435897</v>
      </c>
      <c r="K34" s="197">
        <f t="shared" si="6"/>
        <v>0.4600694444444444</v>
      </c>
      <c r="L34" s="134"/>
      <c r="M34" s="132"/>
      <c r="N34" s="132"/>
      <c r="O34" s="132"/>
    </row>
    <row r="35" spans="1:15" ht="12.75" customHeight="1" hidden="1">
      <c r="A35" s="208"/>
      <c r="B35" s="159">
        <f t="shared" si="0"/>
        <v>89</v>
      </c>
      <c r="C35" s="159">
        <f t="shared" si="1"/>
        <v>99.5</v>
      </c>
      <c r="D35" s="42"/>
      <c r="E35" s="40"/>
      <c r="F35" s="40"/>
      <c r="G35" s="197">
        <f t="shared" si="2"/>
        <v>0.37369791666666663</v>
      </c>
      <c r="H35" s="197">
        <f t="shared" si="3"/>
        <v>0.39097222222222217</v>
      </c>
      <c r="I35" s="197">
        <f t="shared" si="4"/>
        <v>0.4107142857142857</v>
      </c>
      <c r="J35" s="197">
        <f t="shared" si="5"/>
        <v>0.4334935897435897</v>
      </c>
      <c r="K35" s="197">
        <f t="shared" si="6"/>
        <v>0.4600694444444444</v>
      </c>
      <c r="L35" s="134"/>
      <c r="M35" s="132"/>
      <c r="N35" s="132"/>
      <c r="O35" s="132"/>
    </row>
    <row r="36" spans="1:15" ht="12.75" customHeight="1" hidden="1">
      <c r="A36" s="208"/>
      <c r="B36" s="159">
        <f t="shared" si="0"/>
        <v>89</v>
      </c>
      <c r="C36" s="159">
        <f t="shared" si="1"/>
        <v>99.5</v>
      </c>
      <c r="D36" s="42"/>
      <c r="E36" s="40"/>
      <c r="F36" s="40"/>
      <c r="G36" s="197">
        <f t="shared" si="2"/>
        <v>0.37369791666666663</v>
      </c>
      <c r="H36" s="197">
        <f t="shared" si="3"/>
        <v>0.39097222222222217</v>
      </c>
      <c r="I36" s="197">
        <f t="shared" si="4"/>
        <v>0.4107142857142857</v>
      </c>
      <c r="J36" s="197">
        <f t="shared" si="5"/>
        <v>0.4334935897435897</v>
      </c>
      <c r="K36" s="197">
        <f t="shared" si="6"/>
        <v>0.4600694444444444</v>
      </c>
      <c r="L36" s="134"/>
      <c r="M36" s="132"/>
      <c r="N36" s="117"/>
      <c r="O36" s="117"/>
    </row>
    <row r="37" spans="1:15" ht="12.75" customHeight="1" hidden="1">
      <c r="A37" s="208"/>
      <c r="B37" s="159">
        <f t="shared" si="0"/>
        <v>89</v>
      </c>
      <c r="C37" s="159">
        <f t="shared" si="1"/>
        <v>99.5</v>
      </c>
      <c r="D37" s="42"/>
      <c r="E37" s="40"/>
      <c r="F37" s="40"/>
      <c r="G37" s="197">
        <f t="shared" si="2"/>
        <v>0.37369791666666663</v>
      </c>
      <c r="H37" s="197">
        <f t="shared" si="3"/>
        <v>0.39097222222222217</v>
      </c>
      <c r="I37" s="197">
        <f t="shared" si="4"/>
        <v>0.4107142857142857</v>
      </c>
      <c r="J37" s="197">
        <f t="shared" si="5"/>
        <v>0.4334935897435897</v>
      </c>
      <c r="K37" s="197">
        <f t="shared" si="6"/>
        <v>0.4600694444444444</v>
      </c>
      <c r="L37" s="134"/>
      <c r="M37" s="132"/>
      <c r="N37" s="117"/>
      <c r="O37" s="117"/>
    </row>
    <row r="38" spans="1:15" ht="12.75" customHeight="1" hidden="1">
      <c r="A38" s="208"/>
      <c r="B38" s="159">
        <f t="shared" si="0"/>
        <v>89</v>
      </c>
      <c r="C38" s="159">
        <f t="shared" si="1"/>
        <v>99.5</v>
      </c>
      <c r="D38" s="42"/>
      <c r="E38" s="40"/>
      <c r="F38" s="40"/>
      <c r="G38" s="197">
        <f t="shared" si="2"/>
        <v>0.37369791666666663</v>
      </c>
      <c r="H38" s="197">
        <f t="shared" si="3"/>
        <v>0.39097222222222217</v>
      </c>
      <c r="I38" s="197">
        <f t="shared" si="4"/>
        <v>0.4107142857142857</v>
      </c>
      <c r="J38" s="197">
        <f t="shared" si="5"/>
        <v>0.4334935897435897</v>
      </c>
      <c r="K38" s="197">
        <f t="shared" si="6"/>
        <v>0.4600694444444444</v>
      </c>
      <c r="L38" s="134"/>
      <c r="M38" s="132"/>
      <c r="N38" s="117"/>
      <c r="O38" s="117"/>
    </row>
    <row r="39" spans="1:15" ht="12.75" customHeight="1" hidden="1">
      <c r="A39" s="208"/>
      <c r="B39" s="159">
        <f t="shared" si="0"/>
        <v>89</v>
      </c>
      <c r="C39" s="159">
        <f t="shared" si="1"/>
        <v>99.5</v>
      </c>
      <c r="D39" s="42"/>
      <c r="E39" s="40"/>
      <c r="F39" s="40"/>
      <c r="G39" s="197">
        <f t="shared" si="2"/>
        <v>0.37369791666666663</v>
      </c>
      <c r="H39" s="197">
        <f t="shared" si="3"/>
        <v>0.39097222222222217</v>
      </c>
      <c r="I39" s="197">
        <f t="shared" si="4"/>
        <v>0.4107142857142857</v>
      </c>
      <c r="J39" s="197">
        <f t="shared" si="5"/>
        <v>0.4334935897435897</v>
      </c>
      <c r="K39" s="197">
        <f t="shared" si="6"/>
        <v>0.4600694444444444</v>
      </c>
      <c r="L39" s="134"/>
      <c r="M39" s="132"/>
      <c r="N39" s="117"/>
      <c r="O39" s="117"/>
    </row>
    <row r="40" spans="1:15" ht="12.75" customHeight="1" hidden="1">
      <c r="A40" s="208"/>
      <c r="B40" s="159">
        <f t="shared" si="0"/>
        <v>89</v>
      </c>
      <c r="C40" s="159">
        <f t="shared" si="1"/>
        <v>99.5</v>
      </c>
      <c r="D40" s="42"/>
      <c r="E40" s="40"/>
      <c r="F40" s="40"/>
      <c r="G40" s="197">
        <f t="shared" si="2"/>
        <v>0.37369791666666663</v>
      </c>
      <c r="H40" s="197">
        <f t="shared" si="3"/>
        <v>0.39097222222222217</v>
      </c>
      <c r="I40" s="197">
        <f t="shared" si="4"/>
        <v>0.4107142857142857</v>
      </c>
      <c r="J40" s="197">
        <f t="shared" si="5"/>
        <v>0.4334935897435897</v>
      </c>
      <c r="K40" s="197">
        <f t="shared" si="6"/>
        <v>0.4600694444444444</v>
      </c>
      <c r="L40" s="134"/>
      <c r="M40" s="132"/>
      <c r="N40" s="117"/>
      <c r="O40" s="117"/>
    </row>
    <row r="41" spans="1:15" ht="12.75" customHeight="1" hidden="1">
      <c r="A41" s="208"/>
      <c r="B41" s="159">
        <f t="shared" si="0"/>
        <v>89</v>
      </c>
      <c r="C41" s="159">
        <f t="shared" si="1"/>
        <v>99.5</v>
      </c>
      <c r="D41" s="42"/>
      <c r="E41" s="40"/>
      <c r="F41" s="40"/>
      <c r="G41" s="197">
        <f t="shared" si="2"/>
        <v>0.37369791666666663</v>
      </c>
      <c r="H41" s="197">
        <f t="shared" si="3"/>
        <v>0.39097222222222217</v>
      </c>
      <c r="I41" s="197">
        <f t="shared" si="4"/>
        <v>0.4107142857142857</v>
      </c>
      <c r="J41" s="197">
        <f t="shared" si="5"/>
        <v>0.4334935897435897</v>
      </c>
      <c r="K41" s="197">
        <f t="shared" si="6"/>
        <v>0.4600694444444444</v>
      </c>
      <c r="L41" s="134"/>
      <c r="M41" s="132"/>
      <c r="N41" s="117"/>
      <c r="O41" s="117"/>
    </row>
    <row r="42" spans="1:15" ht="12.75" customHeight="1" hidden="1">
      <c r="A42" s="208"/>
      <c r="B42" s="159">
        <f t="shared" si="0"/>
        <v>89</v>
      </c>
      <c r="C42" s="159">
        <f t="shared" si="1"/>
        <v>99.5</v>
      </c>
      <c r="D42" s="42"/>
      <c r="E42" s="40"/>
      <c r="F42" s="40"/>
      <c r="G42" s="197">
        <f t="shared" si="2"/>
        <v>0.37369791666666663</v>
      </c>
      <c r="H42" s="197">
        <f t="shared" si="3"/>
        <v>0.39097222222222217</v>
      </c>
      <c r="I42" s="197">
        <f t="shared" si="4"/>
        <v>0.4107142857142857</v>
      </c>
      <c r="J42" s="197">
        <f t="shared" si="5"/>
        <v>0.4334935897435897</v>
      </c>
      <c r="K42" s="197">
        <f t="shared" si="6"/>
        <v>0.4600694444444444</v>
      </c>
      <c r="L42" s="134"/>
      <c r="M42" s="132"/>
      <c r="N42" s="117"/>
      <c r="O42" s="117"/>
    </row>
    <row r="43" spans="1:15" ht="12.75" customHeight="1" hidden="1">
      <c r="A43" s="208"/>
      <c r="B43" s="159">
        <f t="shared" si="0"/>
        <v>89</v>
      </c>
      <c r="C43" s="159">
        <f t="shared" si="1"/>
        <v>99.5</v>
      </c>
      <c r="D43" s="42"/>
      <c r="E43" s="40"/>
      <c r="F43" s="40"/>
      <c r="G43" s="197">
        <f t="shared" si="2"/>
        <v>0.37369791666666663</v>
      </c>
      <c r="H43" s="197">
        <f t="shared" si="3"/>
        <v>0.39097222222222217</v>
      </c>
      <c r="I43" s="197">
        <f t="shared" si="4"/>
        <v>0.4107142857142857</v>
      </c>
      <c r="J43" s="197">
        <f t="shared" si="5"/>
        <v>0.4334935897435897</v>
      </c>
      <c r="K43" s="197">
        <f t="shared" si="6"/>
        <v>0.4600694444444444</v>
      </c>
      <c r="L43" s="134"/>
      <c r="M43" s="132"/>
      <c r="N43" s="117"/>
      <c r="O43" s="117"/>
    </row>
    <row r="44" spans="1:15" ht="12.75" customHeight="1" hidden="1">
      <c r="A44" s="208"/>
      <c r="B44" s="159">
        <f t="shared" si="0"/>
        <v>89</v>
      </c>
      <c r="C44" s="159">
        <f t="shared" si="1"/>
        <v>99.5</v>
      </c>
      <c r="D44" s="42"/>
      <c r="E44" s="40"/>
      <c r="F44" s="40"/>
      <c r="G44" s="197">
        <f t="shared" si="2"/>
        <v>0.37369791666666663</v>
      </c>
      <c r="H44" s="197">
        <f t="shared" si="3"/>
        <v>0.39097222222222217</v>
      </c>
      <c r="I44" s="197">
        <f t="shared" si="4"/>
        <v>0.4107142857142857</v>
      </c>
      <c r="J44" s="197">
        <f t="shared" si="5"/>
        <v>0.4334935897435897</v>
      </c>
      <c r="K44" s="197">
        <f t="shared" si="6"/>
        <v>0.4600694444444444</v>
      </c>
      <c r="L44" s="134"/>
      <c r="M44" s="132"/>
      <c r="N44" s="117"/>
      <c r="O44" s="117"/>
    </row>
    <row r="45" spans="1:15" ht="12.75" customHeight="1" hidden="1">
      <c r="A45" s="208"/>
      <c r="B45" s="159">
        <f t="shared" si="0"/>
        <v>89</v>
      </c>
      <c r="C45" s="159">
        <f t="shared" si="1"/>
        <v>99.5</v>
      </c>
      <c r="D45" s="42"/>
      <c r="E45" s="40"/>
      <c r="F45" s="40"/>
      <c r="G45" s="197">
        <f t="shared" si="2"/>
        <v>0.37369791666666663</v>
      </c>
      <c r="H45" s="197">
        <f t="shared" si="3"/>
        <v>0.39097222222222217</v>
      </c>
      <c r="I45" s="197">
        <f t="shared" si="4"/>
        <v>0.4107142857142857</v>
      </c>
      <c r="J45" s="197">
        <f t="shared" si="5"/>
        <v>0.4334935897435897</v>
      </c>
      <c r="K45" s="197">
        <f t="shared" si="6"/>
        <v>0.4600694444444444</v>
      </c>
      <c r="L45" s="134"/>
      <c r="M45" s="132"/>
      <c r="N45" s="117"/>
      <c r="O45" s="117"/>
    </row>
    <row r="46" spans="1:15" ht="12.75" customHeight="1" hidden="1">
      <c r="A46" s="208"/>
      <c r="B46" s="159">
        <f t="shared" si="0"/>
        <v>89</v>
      </c>
      <c r="C46" s="159">
        <f t="shared" si="1"/>
        <v>99.5</v>
      </c>
      <c r="D46" s="42"/>
      <c r="E46" s="40"/>
      <c r="F46" s="40"/>
      <c r="G46" s="197">
        <f t="shared" si="2"/>
        <v>0.37369791666666663</v>
      </c>
      <c r="H46" s="197">
        <f t="shared" si="3"/>
        <v>0.39097222222222217</v>
      </c>
      <c r="I46" s="197">
        <f t="shared" si="4"/>
        <v>0.4107142857142857</v>
      </c>
      <c r="J46" s="197">
        <f t="shared" si="5"/>
        <v>0.4334935897435897</v>
      </c>
      <c r="K46" s="197">
        <f t="shared" si="6"/>
        <v>0.4600694444444444</v>
      </c>
      <c r="L46" s="134"/>
      <c r="M46" s="132"/>
      <c r="N46" s="117"/>
      <c r="O46" s="117"/>
    </row>
    <row r="47" spans="1:15" ht="12.75" customHeight="1" hidden="1">
      <c r="A47" s="208"/>
      <c r="B47" s="159">
        <f t="shared" si="0"/>
        <v>89</v>
      </c>
      <c r="C47" s="159">
        <f t="shared" si="1"/>
        <v>99.5</v>
      </c>
      <c r="D47" s="42"/>
      <c r="E47" s="40"/>
      <c r="F47" s="40"/>
      <c r="G47" s="197">
        <f t="shared" si="2"/>
        <v>0.37369791666666663</v>
      </c>
      <c r="H47" s="197">
        <f t="shared" si="3"/>
        <v>0.39097222222222217</v>
      </c>
      <c r="I47" s="197">
        <f t="shared" si="4"/>
        <v>0.4107142857142857</v>
      </c>
      <c r="J47" s="197">
        <f t="shared" si="5"/>
        <v>0.4334935897435897</v>
      </c>
      <c r="K47" s="197">
        <f t="shared" si="6"/>
        <v>0.4600694444444444</v>
      </c>
      <c r="L47" s="134"/>
      <c r="M47" s="132"/>
      <c r="N47" s="117"/>
      <c r="O47" s="117"/>
    </row>
    <row r="48" spans="1:15" ht="12.75" customHeight="1" hidden="1">
      <c r="A48" s="208"/>
      <c r="B48" s="159">
        <f t="shared" si="0"/>
        <v>89</v>
      </c>
      <c r="C48" s="159">
        <f t="shared" si="1"/>
        <v>99.5</v>
      </c>
      <c r="D48" s="42"/>
      <c r="E48" s="40"/>
      <c r="F48" s="40"/>
      <c r="G48" s="197">
        <f t="shared" si="2"/>
        <v>0.37369791666666663</v>
      </c>
      <c r="H48" s="197">
        <f t="shared" si="3"/>
        <v>0.39097222222222217</v>
      </c>
      <c r="I48" s="197">
        <f t="shared" si="4"/>
        <v>0.4107142857142857</v>
      </c>
      <c r="J48" s="197">
        <f t="shared" si="5"/>
        <v>0.4334935897435897</v>
      </c>
      <c r="K48" s="197">
        <f t="shared" si="6"/>
        <v>0.4600694444444444</v>
      </c>
      <c r="L48" s="122"/>
      <c r="M48" s="132"/>
      <c r="N48" s="117"/>
      <c r="O48" s="117"/>
    </row>
    <row r="49" spans="1:15" ht="12.75" customHeight="1">
      <c r="A49" s="208">
        <v>8</v>
      </c>
      <c r="B49" s="159">
        <f t="shared" si="0"/>
        <v>81</v>
      </c>
      <c r="C49" s="159">
        <f t="shared" si="1"/>
        <v>107.5</v>
      </c>
      <c r="D49" s="42" t="s">
        <v>520</v>
      </c>
      <c r="E49" s="40"/>
      <c r="F49" s="40"/>
      <c r="G49" s="197">
        <f t="shared" si="2"/>
        <v>0.39453124999999994</v>
      </c>
      <c r="H49" s="197">
        <f t="shared" si="3"/>
        <v>0.41319444444444436</v>
      </c>
      <c r="I49" s="197">
        <f t="shared" si="4"/>
        <v>0.4345238095238095</v>
      </c>
      <c r="J49" s="197">
        <f t="shared" si="5"/>
        <v>0.45913461538461536</v>
      </c>
      <c r="K49" s="197">
        <f t="shared" si="6"/>
        <v>0.4878472222222222</v>
      </c>
      <c r="L49" s="122"/>
      <c r="M49" s="132"/>
      <c r="N49" s="117"/>
      <c r="O49" s="117"/>
    </row>
    <row r="50" spans="1:15" s="278" customFormat="1" ht="12.75" customHeight="1">
      <c r="A50" s="279"/>
      <c r="B50" s="279"/>
      <c r="C50" s="266"/>
      <c r="D50" s="280" t="s">
        <v>21</v>
      </c>
      <c r="E50" s="265"/>
      <c r="F50" s="265"/>
      <c r="G50" s="265"/>
      <c r="H50" s="246"/>
      <c r="I50" s="246"/>
      <c r="J50" s="246"/>
      <c r="K50" s="275"/>
      <c r="L50" s="276"/>
      <c r="M50" s="281"/>
      <c r="N50" s="282"/>
      <c r="O50" s="282"/>
    </row>
    <row r="51" spans="1:15" ht="12.75" customHeight="1">
      <c r="A51" s="63">
        <v>0</v>
      </c>
      <c r="B51" s="63">
        <f>B49</f>
        <v>81</v>
      </c>
      <c r="C51" s="57">
        <f>C49</f>
        <v>107.5</v>
      </c>
      <c r="D51" s="42" t="s">
        <v>520</v>
      </c>
      <c r="E51" s="40" t="s">
        <v>420</v>
      </c>
      <c r="F51" s="40"/>
      <c r="G51" s="196">
        <f>$L$6</f>
        <v>0.4583333333333333</v>
      </c>
      <c r="H51" s="196">
        <f>$L$6</f>
        <v>0.4583333333333333</v>
      </c>
      <c r="I51" s="196">
        <f>$L$6</f>
        <v>0.4583333333333333</v>
      </c>
      <c r="J51" s="196">
        <f>$L$6</f>
        <v>0.4583333333333333</v>
      </c>
      <c r="K51" s="196">
        <f>$L$6</f>
        <v>0.4583333333333333</v>
      </c>
      <c r="L51" s="125">
        <f>A51</f>
        <v>0</v>
      </c>
      <c r="M51" s="137"/>
      <c r="N51" s="117"/>
      <c r="O51" s="117"/>
    </row>
    <row r="52" spans="1:15" ht="12.75" customHeight="1">
      <c r="A52" s="63">
        <v>3</v>
      </c>
      <c r="B52" s="63">
        <f>$H$5-C52</f>
        <v>78</v>
      </c>
      <c r="C52" s="57">
        <f aca="true" t="shared" si="7" ref="C52:C60">C51+A52</f>
        <v>110.5</v>
      </c>
      <c r="D52" s="3" t="s">
        <v>521</v>
      </c>
      <c r="E52" s="40" t="s">
        <v>420</v>
      </c>
      <c r="F52" s="198"/>
      <c r="G52" s="197">
        <f>SUM($G$51+$O$3*L52)</f>
        <v>0.4661458333333333</v>
      </c>
      <c r="H52" s="197">
        <f>SUM($H$51+$P$3*L52)</f>
        <v>0.4666666666666667</v>
      </c>
      <c r="I52" s="197">
        <f>SUM($I$51+$Q$3*L52)</f>
        <v>0.46726190476190477</v>
      </c>
      <c r="J52" s="197">
        <f>SUM($J$51+$R$3*L52)</f>
        <v>0.46794871794871795</v>
      </c>
      <c r="K52" s="197">
        <f>SUM($K$51+$S$3*L52)</f>
        <v>0.46875</v>
      </c>
      <c r="L52" s="123">
        <f>L51+A52</f>
        <v>3</v>
      </c>
      <c r="M52" s="132"/>
      <c r="N52" s="117"/>
      <c r="O52" s="117"/>
    </row>
    <row r="53" spans="1:15" ht="12.75" customHeight="1">
      <c r="A53" s="63">
        <v>0.5</v>
      </c>
      <c r="B53" s="63">
        <f>$H$5-C53</f>
        <v>77.5</v>
      </c>
      <c r="C53" s="57">
        <f t="shared" si="7"/>
        <v>111</v>
      </c>
      <c r="D53" s="334" t="s">
        <v>501</v>
      </c>
      <c r="E53" s="40" t="s">
        <v>522</v>
      </c>
      <c r="F53" s="40"/>
      <c r="G53" s="197">
        <f aca="true" t="shared" si="8" ref="G53:G80">SUM($G$51+$O$3*L53)</f>
        <v>0.46744791666666663</v>
      </c>
      <c r="H53" s="197">
        <f aca="true" t="shared" si="9" ref="H53:H80">SUM($H$51+$P$3*L53)</f>
        <v>0.46805555555555556</v>
      </c>
      <c r="I53" s="197">
        <f aca="true" t="shared" si="10" ref="I53:I80">SUM($I$51+$Q$3*L53)</f>
        <v>0.46875</v>
      </c>
      <c r="J53" s="197">
        <f aca="true" t="shared" si="11" ref="J53:J80">SUM($J$51+$R$3*L53)</f>
        <v>0.46955128205128205</v>
      </c>
      <c r="K53" s="197">
        <f aca="true" t="shared" si="12" ref="K53:K80">SUM($K$51+$S$3*L53)</f>
        <v>0.4704861111111111</v>
      </c>
      <c r="L53" s="123">
        <f aca="true" t="shared" si="13" ref="L53:L80">L52+A53</f>
        <v>3.5</v>
      </c>
      <c r="M53" s="132"/>
      <c r="N53" s="117"/>
      <c r="O53" s="117"/>
    </row>
    <row r="54" spans="1:15" ht="12.75" customHeight="1">
      <c r="A54" s="63">
        <v>3</v>
      </c>
      <c r="B54" s="63">
        <f aca="true" t="shared" si="14" ref="B54:B60">$H$5-C54</f>
        <v>74.5</v>
      </c>
      <c r="C54" s="57">
        <f t="shared" si="7"/>
        <v>114</v>
      </c>
      <c r="D54" s="37" t="s">
        <v>523</v>
      </c>
      <c r="E54" s="40" t="s">
        <v>162</v>
      </c>
      <c r="F54" s="40"/>
      <c r="G54" s="197">
        <f t="shared" si="8"/>
        <v>0.47526041666666663</v>
      </c>
      <c r="H54" s="197">
        <f t="shared" si="9"/>
        <v>0.47638888888888886</v>
      </c>
      <c r="I54" s="197">
        <f t="shared" si="10"/>
        <v>0.4776785714285714</v>
      </c>
      <c r="J54" s="197">
        <f t="shared" si="11"/>
        <v>0.47916666666666663</v>
      </c>
      <c r="K54" s="197">
        <f t="shared" si="12"/>
        <v>0.48090277777777773</v>
      </c>
      <c r="L54" s="123">
        <f t="shared" si="13"/>
        <v>6.5</v>
      </c>
      <c r="M54" s="132"/>
      <c r="N54" s="117"/>
      <c r="O54" s="117"/>
    </row>
    <row r="55" spans="1:15" ht="12.75" customHeight="1">
      <c r="A55" s="63">
        <v>3.5</v>
      </c>
      <c r="B55" s="63">
        <f t="shared" si="14"/>
        <v>71</v>
      </c>
      <c r="C55" s="57">
        <f t="shared" si="7"/>
        <v>117.5</v>
      </c>
      <c r="D55" s="334" t="s">
        <v>517</v>
      </c>
      <c r="E55" s="40"/>
      <c r="F55" s="40"/>
      <c r="G55" s="197">
        <f t="shared" si="8"/>
        <v>0.484375</v>
      </c>
      <c r="H55" s="197">
        <f t="shared" si="9"/>
        <v>0.4861111111111111</v>
      </c>
      <c r="I55" s="197">
        <f t="shared" si="10"/>
        <v>0.4880952380952381</v>
      </c>
      <c r="J55" s="197">
        <f t="shared" si="11"/>
        <v>0.49038461538461536</v>
      </c>
      <c r="K55" s="197">
        <f t="shared" si="12"/>
        <v>0.4930555555555555</v>
      </c>
      <c r="L55" s="123">
        <f t="shared" si="13"/>
        <v>10</v>
      </c>
      <c r="M55" s="132"/>
      <c r="N55" s="117"/>
      <c r="O55" s="117"/>
    </row>
    <row r="56" spans="1:15" ht="12.75" customHeight="1">
      <c r="A56" s="63">
        <v>0.5</v>
      </c>
      <c r="B56" s="63">
        <f>$H$5-C56</f>
        <v>70.5</v>
      </c>
      <c r="C56" s="57">
        <f>C55+A56</f>
        <v>118</v>
      </c>
      <c r="D56" s="37" t="s">
        <v>524</v>
      </c>
      <c r="E56" s="40" t="s">
        <v>525</v>
      </c>
      <c r="F56" s="40"/>
      <c r="G56" s="197">
        <f t="shared" si="8"/>
        <v>0.4856770833333333</v>
      </c>
      <c r="H56" s="197">
        <f t="shared" si="9"/>
        <v>0.4875</v>
      </c>
      <c r="I56" s="197">
        <f t="shared" si="10"/>
        <v>0.4895833333333333</v>
      </c>
      <c r="J56" s="197">
        <f t="shared" si="11"/>
        <v>0.49198717948717946</v>
      </c>
      <c r="K56" s="197">
        <f t="shared" si="12"/>
        <v>0.49479166666666663</v>
      </c>
      <c r="L56" s="123">
        <f t="shared" si="13"/>
        <v>10.5</v>
      </c>
      <c r="M56" s="132"/>
      <c r="N56" s="117"/>
      <c r="O56" s="117"/>
    </row>
    <row r="57" spans="1:15" ht="12.75" customHeight="1">
      <c r="A57" s="63">
        <v>4</v>
      </c>
      <c r="B57" s="63">
        <f>$H$5-C57</f>
        <v>66.5</v>
      </c>
      <c r="C57" s="57">
        <f>C56+A57</f>
        <v>122</v>
      </c>
      <c r="D57" s="334" t="s">
        <v>501</v>
      </c>
      <c r="E57" s="40" t="s">
        <v>162</v>
      </c>
      <c r="F57" s="40"/>
      <c r="G57" s="197">
        <f t="shared" si="8"/>
        <v>0.49609375</v>
      </c>
      <c r="H57" s="197">
        <f t="shared" si="9"/>
        <v>0.4986111111111111</v>
      </c>
      <c r="I57" s="197">
        <f t="shared" si="10"/>
        <v>0.5014880952380952</v>
      </c>
      <c r="J57" s="197">
        <f t="shared" si="11"/>
        <v>0.5048076923076923</v>
      </c>
      <c r="K57" s="197">
        <f t="shared" si="12"/>
        <v>0.5086805555555556</v>
      </c>
      <c r="L57" s="123">
        <f t="shared" si="13"/>
        <v>14.5</v>
      </c>
      <c r="M57" s="132"/>
      <c r="N57" s="117"/>
      <c r="O57" s="117"/>
    </row>
    <row r="58" spans="1:15" ht="12.75" customHeight="1">
      <c r="A58" s="63">
        <v>4.5</v>
      </c>
      <c r="B58" s="63">
        <f>$H$5-C58</f>
        <v>62</v>
      </c>
      <c r="C58" s="57">
        <f>C57+A58</f>
        <v>126.5</v>
      </c>
      <c r="D58" s="37" t="s">
        <v>861</v>
      </c>
      <c r="E58" s="40" t="s">
        <v>182</v>
      </c>
      <c r="F58" s="40"/>
      <c r="G58" s="197">
        <f t="shared" si="8"/>
        <v>0.5078125</v>
      </c>
      <c r="H58" s="197">
        <f t="shared" si="9"/>
        <v>0.5111111111111111</v>
      </c>
      <c r="I58" s="197">
        <f t="shared" si="10"/>
        <v>0.5148809523809523</v>
      </c>
      <c r="J58" s="197">
        <f t="shared" si="11"/>
        <v>0.5192307692307692</v>
      </c>
      <c r="K58" s="197">
        <f t="shared" si="12"/>
        <v>0.5243055555555556</v>
      </c>
      <c r="L58" s="123">
        <f t="shared" si="13"/>
        <v>19</v>
      </c>
      <c r="M58" s="132"/>
      <c r="N58" s="117"/>
      <c r="O58" s="117"/>
    </row>
    <row r="59" spans="1:15" ht="12.75" customHeight="1">
      <c r="A59" s="63">
        <v>1</v>
      </c>
      <c r="B59" s="63">
        <f t="shared" si="14"/>
        <v>61</v>
      </c>
      <c r="C59" s="57">
        <f t="shared" si="7"/>
        <v>127.5</v>
      </c>
      <c r="D59" s="37" t="s">
        <v>862</v>
      </c>
      <c r="E59" s="40" t="s">
        <v>162</v>
      </c>
      <c r="F59" s="40"/>
      <c r="G59" s="197">
        <f t="shared" si="8"/>
        <v>0.5104166666666666</v>
      </c>
      <c r="H59" s="197">
        <f t="shared" si="9"/>
        <v>0.5138888888888888</v>
      </c>
      <c r="I59" s="197">
        <f t="shared" si="10"/>
        <v>0.5178571428571428</v>
      </c>
      <c r="J59" s="197">
        <f t="shared" si="11"/>
        <v>0.5224358974358974</v>
      </c>
      <c r="K59" s="197">
        <f t="shared" si="12"/>
        <v>0.5277777777777778</v>
      </c>
      <c r="L59" s="123">
        <f t="shared" si="13"/>
        <v>20</v>
      </c>
      <c r="M59" s="132"/>
      <c r="N59" s="117"/>
      <c r="O59" s="117"/>
    </row>
    <row r="60" spans="1:15" ht="12.75" customHeight="1">
      <c r="A60" s="63">
        <v>3.5</v>
      </c>
      <c r="B60" s="63">
        <f t="shared" si="14"/>
        <v>57.5</v>
      </c>
      <c r="C60" s="57">
        <f t="shared" si="7"/>
        <v>131</v>
      </c>
      <c r="D60" s="37" t="s">
        <v>526</v>
      </c>
      <c r="E60" s="40" t="s">
        <v>162</v>
      </c>
      <c r="F60" s="40"/>
      <c r="G60" s="197">
        <f t="shared" si="8"/>
        <v>0.51953125</v>
      </c>
      <c r="H60" s="197">
        <f t="shared" si="9"/>
        <v>0.523611111111111</v>
      </c>
      <c r="I60" s="197">
        <f t="shared" si="10"/>
        <v>0.5282738095238095</v>
      </c>
      <c r="J60" s="197">
        <f t="shared" si="11"/>
        <v>0.5336538461538461</v>
      </c>
      <c r="K60" s="197">
        <f t="shared" si="12"/>
        <v>0.5399305555555556</v>
      </c>
      <c r="L60" s="123">
        <f t="shared" si="13"/>
        <v>23.5</v>
      </c>
      <c r="M60" s="132"/>
      <c r="N60" s="117"/>
      <c r="O60" s="117"/>
    </row>
    <row r="61" spans="1:15" ht="12.75" customHeight="1">
      <c r="A61" s="63">
        <v>5</v>
      </c>
      <c r="B61" s="63">
        <f aca="true" t="shared" si="15" ref="B61:B79">$H$5-C61</f>
        <v>52.5</v>
      </c>
      <c r="C61" s="57">
        <f aca="true" t="shared" si="16" ref="C61:C79">C60+A61</f>
        <v>136</v>
      </c>
      <c r="D61" s="37" t="s">
        <v>527</v>
      </c>
      <c r="E61" s="40" t="s">
        <v>162</v>
      </c>
      <c r="F61" s="40"/>
      <c r="G61" s="197">
        <f t="shared" si="8"/>
        <v>0.5325520833333333</v>
      </c>
      <c r="H61" s="197">
        <f t="shared" si="9"/>
        <v>0.5375</v>
      </c>
      <c r="I61" s="197">
        <f t="shared" si="10"/>
        <v>0.5431547619047619</v>
      </c>
      <c r="J61" s="197">
        <f t="shared" si="11"/>
        <v>0.5496794871794871</v>
      </c>
      <c r="K61" s="197">
        <f t="shared" si="12"/>
        <v>0.5572916666666666</v>
      </c>
      <c r="L61" s="123">
        <f t="shared" si="13"/>
        <v>28.5</v>
      </c>
      <c r="M61" s="132"/>
      <c r="N61" s="117"/>
      <c r="O61" s="117"/>
    </row>
    <row r="62" spans="1:15" ht="12.75" customHeight="1">
      <c r="A62" s="63">
        <v>2.5</v>
      </c>
      <c r="B62" s="63">
        <f t="shared" si="15"/>
        <v>50</v>
      </c>
      <c r="C62" s="57">
        <f t="shared" si="16"/>
        <v>138.5</v>
      </c>
      <c r="D62" s="37" t="s">
        <v>541</v>
      </c>
      <c r="E62" s="40" t="s">
        <v>528</v>
      </c>
      <c r="F62" s="40"/>
      <c r="G62" s="197">
        <f t="shared" si="8"/>
        <v>0.5390625</v>
      </c>
      <c r="H62" s="197">
        <f t="shared" si="9"/>
        <v>0.5444444444444444</v>
      </c>
      <c r="I62" s="197">
        <f t="shared" si="10"/>
        <v>0.550595238095238</v>
      </c>
      <c r="J62" s="197">
        <f t="shared" si="11"/>
        <v>0.5576923076923077</v>
      </c>
      <c r="K62" s="197">
        <f t="shared" si="12"/>
        <v>0.5659722222222222</v>
      </c>
      <c r="L62" s="123">
        <f t="shared" si="13"/>
        <v>31</v>
      </c>
      <c r="M62" s="132"/>
      <c r="N62" s="117"/>
      <c r="O62" s="117"/>
    </row>
    <row r="63" spans="1:15" ht="12.75" customHeight="1">
      <c r="A63" s="63">
        <v>2</v>
      </c>
      <c r="B63" s="63">
        <f t="shared" si="15"/>
        <v>48</v>
      </c>
      <c r="C63" s="57">
        <f t="shared" si="16"/>
        <v>140.5</v>
      </c>
      <c r="D63" s="286" t="s">
        <v>549</v>
      </c>
      <c r="E63" s="40" t="s">
        <v>530</v>
      </c>
      <c r="F63" s="40"/>
      <c r="G63" s="197">
        <f t="shared" si="8"/>
        <v>0.5442708333333333</v>
      </c>
      <c r="H63" s="197">
        <f t="shared" si="9"/>
        <v>0.5499999999999999</v>
      </c>
      <c r="I63" s="197">
        <f t="shared" si="10"/>
        <v>0.5565476190476191</v>
      </c>
      <c r="J63" s="197">
        <f t="shared" si="11"/>
        <v>0.5641025641025641</v>
      </c>
      <c r="K63" s="197">
        <f t="shared" si="12"/>
        <v>0.5729166666666666</v>
      </c>
      <c r="L63" s="123">
        <f t="shared" si="13"/>
        <v>33</v>
      </c>
      <c r="M63" s="132"/>
      <c r="N63" s="117"/>
      <c r="O63" s="117"/>
    </row>
    <row r="64" spans="1:15" ht="12.75" customHeight="1">
      <c r="A64" s="63">
        <v>0.5</v>
      </c>
      <c r="B64" s="63">
        <f t="shared" si="15"/>
        <v>47.5</v>
      </c>
      <c r="C64" s="57">
        <f t="shared" si="16"/>
        <v>141</v>
      </c>
      <c r="D64" s="37" t="s">
        <v>529</v>
      </c>
      <c r="E64" s="2" t="s">
        <v>530</v>
      </c>
      <c r="F64" s="40"/>
      <c r="G64" s="197">
        <f t="shared" si="8"/>
        <v>0.5455729166666666</v>
      </c>
      <c r="H64" s="197">
        <f t="shared" si="9"/>
        <v>0.5513888888888888</v>
      </c>
      <c r="I64" s="197">
        <f t="shared" si="10"/>
        <v>0.5580357142857143</v>
      </c>
      <c r="J64" s="197">
        <f t="shared" si="11"/>
        <v>0.5657051282051282</v>
      </c>
      <c r="K64" s="197">
        <f t="shared" si="12"/>
        <v>0.5746527777777778</v>
      </c>
      <c r="L64" s="123">
        <f t="shared" si="13"/>
        <v>33.5</v>
      </c>
      <c r="M64" s="132"/>
      <c r="N64" s="117"/>
      <c r="O64" s="117"/>
    </row>
    <row r="65" spans="1:12" ht="12.75" customHeight="1">
      <c r="A65" s="63">
        <v>1.5</v>
      </c>
      <c r="B65" s="63">
        <f t="shared" si="15"/>
        <v>46</v>
      </c>
      <c r="C65" s="57">
        <f t="shared" si="16"/>
        <v>142.5</v>
      </c>
      <c r="D65" s="37" t="s">
        <v>864</v>
      </c>
      <c r="E65" s="40" t="s">
        <v>863</v>
      </c>
      <c r="F65" s="40"/>
      <c r="G65" s="197">
        <f t="shared" si="8"/>
        <v>0.5494791666666666</v>
      </c>
      <c r="H65" s="197">
        <f t="shared" si="9"/>
        <v>0.5555555555555556</v>
      </c>
      <c r="I65" s="197">
        <f t="shared" si="10"/>
        <v>0.5625</v>
      </c>
      <c r="J65" s="197">
        <f t="shared" si="11"/>
        <v>0.5705128205128205</v>
      </c>
      <c r="K65" s="197">
        <f t="shared" si="12"/>
        <v>0.579861111111111</v>
      </c>
      <c r="L65" s="123">
        <f t="shared" si="13"/>
        <v>35</v>
      </c>
    </row>
    <row r="66" spans="1:12" ht="12.75" customHeight="1">
      <c r="A66" s="63">
        <v>2.5</v>
      </c>
      <c r="B66" s="63">
        <f t="shared" si="15"/>
        <v>43.5</v>
      </c>
      <c r="C66" s="57">
        <f t="shared" si="16"/>
        <v>145</v>
      </c>
      <c r="D66" s="37" t="s">
        <v>531</v>
      </c>
      <c r="E66" s="40" t="s">
        <v>532</v>
      </c>
      <c r="F66" s="40"/>
      <c r="G66" s="197">
        <f t="shared" si="8"/>
        <v>0.5559895833333333</v>
      </c>
      <c r="H66" s="197">
        <f t="shared" si="9"/>
        <v>0.5625</v>
      </c>
      <c r="I66" s="197">
        <f t="shared" si="10"/>
        <v>0.5699404761904762</v>
      </c>
      <c r="J66" s="197">
        <f t="shared" si="11"/>
        <v>0.578525641025641</v>
      </c>
      <c r="K66" s="197">
        <f t="shared" si="12"/>
        <v>0.5885416666666666</v>
      </c>
      <c r="L66" s="123">
        <f t="shared" si="13"/>
        <v>37.5</v>
      </c>
    </row>
    <row r="67" spans="1:12" ht="12.75" customHeight="1">
      <c r="A67" s="63">
        <v>2</v>
      </c>
      <c r="B67" s="63">
        <f t="shared" si="15"/>
        <v>41.5</v>
      </c>
      <c r="C67" s="57">
        <f t="shared" si="16"/>
        <v>147</v>
      </c>
      <c r="D67" s="37" t="s">
        <v>542</v>
      </c>
      <c r="E67" s="40" t="s">
        <v>543</v>
      </c>
      <c r="F67" s="40"/>
      <c r="G67" s="197">
        <f t="shared" si="8"/>
        <v>0.5611979166666666</v>
      </c>
      <c r="H67" s="197">
        <f t="shared" si="9"/>
        <v>0.5680555555555555</v>
      </c>
      <c r="I67" s="197">
        <f t="shared" si="10"/>
        <v>0.5758928571428571</v>
      </c>
      <c r="J67" s="197">
        <f t="shared" si="11"/>
        <v>0.5849358974358974</v>
      </c>
      <c r="K67" s="197">
        <f t="shared" si="12"/>
        <v>0.595486111111111</v>
      </c>
      <c r="L67" s="123">
        <f t="shared" si="13"/>
        <v>39.5</v>
      </c>
    </row>
    <row r="68" spans="1:12" ht="12.75" customHeight="1">
      <c r="A68" s="63">
        <v>6</v>
      </c>
      <c r="B68" s="63">
        <f t="shared" si="15"/>
        <v>35.5</v>
      </c>
      <c r="C68" s="57">
        <f t="shared" si="16"/>
        <v>153</v>
      </c>
      <c r="D68" s="37" t="s">
        <v>544</v>
      </c>
      <c r="E68" s="2" t="s">
        <v>545</v>
      </c>
      <c r="F68" s="40"/>
      <c r="G68" s="197">
        <f t="shared" si="8"/>
        <v>0.5768229166666666</v>
      </c>
      <c r="H68" s="197">
        <f t="shared" si="9"/>
        <v>0.5847222222222221</v>
      </c>
      <c r="I68" s="197">
        <f t="shared" si="10"/>
        <v>0.59375</v>
      </c>
      <c r="J68" s="197">
        <f t="shared" si="11"/>
        <v>0.6041666666666666</v>
      </c>
      <c r="K68" s="197">
        <f t="shared" si="12"/>
        <v>0.6163194444444444</v>
      </c>
      <c r="L68" s="123">
        <f t="shared" si="13"/>
        <v>45.5</v>
      </c>
    </row>
    <row r="69" spans="1:12" ht="12.75" customHeight="1">
      <c r="A69" s="63">
        <v>1</v>
      </c>
      <c r="B69" s="63">
        <f t="shared" si="15"/>
        <v>34.5</v>
      </c>
      <c r="C69" s="57">
        <f t="shared" si="16"/>
        <v>154</v>
      </c>
      <c r="D69" s="3" t="s">
        <v>546</v>
      </c>
      <c r="E69" s="40" t="s">
        <v>547</v>
      </c>
      <c r="F69" s="40"/>
      <c r="G69" s="197">
        <f t="shared" si="8"/>
        <v>0.5794270833333333</v>
      </c>
      <c r="H69" s="197">
        <f t="shared" si="9"/>
        <v>0.5874999999999999</v>
      </c>
      <c r="I69" s="197">
        <f t="shared" si="10"/>
        <v>0.5967261904761905</v>
      </c>
      <c r="J69" s="197">
        <f t="shared" si="11"/>
        <v>0.6073717948717948</v>
      </c>
      <c r="K69" s="197">
        <f t="shared" si="12"/>
        <v>0.6197916666666666</v>
      </c>
      <c r="L69" s="123">
        <f t="shared" si="13"/>
        <v>46.5</v>
      </c>
    </row>
    <row r="70" spans="1:12" ht="12.75" customHeight="1">
      <c r="A70" s="63">
        <v>3.5</v>
      </c>
      <c r="B70" s="63">
        <f t="shared" si="15"/>
        <v>31</v>
      </c>
      <c r="C70" s="57">
        <f t="shared" si="16"/>
        <v>157.5</v>
      </c>
      <c r="D70" s="37" t="s">
        <v>533</v>
      </c>
      <c r="E70" s="40" t="s">
        <v>534</v>
      </c>
      <c r="F70" s="40"/>
      <c r="G70" s="197">
        <f t="shared" si="8"/>
        <v>0.5885416666666666</v>
      </c>
      <c r="H70" s="197">
        <f t="shared" si="9"/>
        <v>0.5972222222222222</v>
      </c>
      <c r="I70" s="197">
        <f t="shared" si="10"/>
        <v>0.6071428571428571</v>
      </c>
      <c r="J70" s="197">
        <f t="shared" si="11"/>
        <v>0.6185897435897436</v>
      </c>
      <c r="K70" s="197">
        <f t="shared" si="12"/>
        <v>0.6319444444444444</v>
      </c>
      <c r="L70" s="123">
        <f t="shared" si="13"/>
        <v>50</v>
      </c>
    </row>
    <row r="71" spans="1:12" ht="12.75" customHeight="1">
      <c r="A71" s="63">
        <v>8.5</v>
      </c>
      <c r="B71" s="63">
        <f t="shared" si="15"/>
        <v>22.5</v>
      </c>
      <c r="C71" s="57">
        <f t="shared" si="16"/>
        <v>166</v>
      </c>
      <c r="D71" s="37" t="s">
        <v>535</v>
      </c>
      <c r="E71" s="40" t="s">
        <v>534</v>
      </c>
      <c r="F71" s="40"/>
      <c r="G71" s="197">
        <f t="shared" si="8"/>
        <v>0.6106770833333333</v>
      </c>
      <c r="H71" s="197">
        <f t="shared" si="9"/>
        <v>0.6208333333333333</v>
      </c>
      <c r="I71" s="197">
        <f t="shared" si="10"/>
        <v>0.6324404761904762</v>
      </c>
      <c r="J71" s="197">
        <f t="shared" si="11"/>
        <v>0.6458333333333333</v>
      </c>
      <c r="K71" s="197">
        <f t="shared" si="12"/>
        <v>0.6614583333333333</v>
      </c>
      <c r="L71" s="123">
        <f t="shared" si="13"/>
        <v>58.5</v>
      </c>
    </row>
    <row r="72" spans="1:12" ht="12.75" customHeight="1">
      <c r="A72" s="63">
        <v>4</v>
      </c>
      <c r="B72" s="63">
        <f t="shared" si="15"/>
        <v>18.5</v>
      </c>
      <c r="C72" s="57">
        <f t="shared" si="16"/>
        <v>170</v>
      </c>
      <c r="D72" s="37" t="s">
        <v>536</v>
      </c>
      <c r="E72" s="40" t="s">
        <v>537</v>
      </c>
      <c r="F72" s="40"/>
      <c r="G72" s="197">
        <f t="shared" si="8"/>
        <v>0.62109375</v>
      </c>
      <c r="H72" s="197">
        <f t="shared" si="9"/>
        <v>0.6319444444444444</v>
      </c>
      <c r="I72" s="197">
        <f t="shared" si="10"/>
        <v>0.644345238095238</v>
      </c>
      <c r="J72" s="197">
        <f t="shared" si="11"/>
        <v>0.6586538461538461</v>
      </c>
      <c r="K72" s="197">
        <f t="shared" si="12"/>
        <v>0.6753472222222222</v>
      </c>
      <c r="L72" s="123">
        <f t="shared" si="13"/>
        <v>62.5</v>
      </c>
    </row>
    <row r="73" spans="1:12" ht="12.75" customHeight="1">
      <c r="A73" s="63">
        <v>7.5</v>
      </c>
      <c r="B73" s="63">
        <f t="shared" si="15"/>
        <v>11</v>
      </c>
      <c r="C73" s="57">
        <f t="shared" si="16"/>
        <v>177.5</v>
      </c>
      <c r="D73" s="37" t="s">
        <v>808</v>
      </c>
      <c r="E73" s="40" t="s">
        <v>537</v>
      </c>
      <c r="F73" s="40"/>
      <c r="G73" s="197">
        <f t="shared" si="8"/>
        <v>0.640625</v>
      </c>
      <c r="H73" s="197">
        <f t="shared" si="9"/>
        <v>0.6527777777777777</v>
      </c>
      <c r="I73" s="197">
        <f t="shared" si="10"/>
        <v>0.6666666666666666</v>
      </c>
      <c r="J73" s="197">
        <f t="shared" si="11"/>
        <v>0.6826923076923077</v>
      </c>
      <c r="K73" s="197">
        <f t="shared" si="12"/>
        <v>0.7013888888888888</v>
      </c>
      <c r="L73" s="123">
        <f t="shared" si="13"/>
        <v>70</v>
      </c>
    </row>
    <row r="74" spans="1:12" ht="12.75" customHeight="1">
      <c r="A74" s="63">
        <v>1.5</v>
      </c>
      <c r="B74" s="63">
        <f t="shared" si="15"/>
        <v>9.5</v>
      </c>
      <c r="C74" s="57">
        <f t="shared" si="16"/>
        <v>179</v>
      </c>
      <c r="D74" s="37" t="s">
        <v>538</v>
      </c>
      <c r="E74" s="40" t="s">
        <v>537</v>
      </c>
      <c r="F74" s="40"/>
      <c r="G74" s="197">
        <f t="shared" si="8"/>
        <v>0.64453125</v>
      </c>
      <c r="H74" s="197">
        <f t="shared" si="9"/>
        <v>0.6569444444444444</v>
      </c>
      <c r="I74" s="197">
        <f t="shared" si="10"/>
        <v>0.6711309523809523</v>
      </c>
      <c r="J74" s="197">
        <f t="shared" si="11"/>
        <v>0.6875</v>
      </c>
      <c r="K74" s="197">
        <f t="shared" si="12"/>
        <v>0.7065972222222222</v>
      </c>
      <c r="L74" s="123">
        <f t="shared" si="13"/>
        <v>71.5</v>
      </c>
    </row>
    <row r="75" spans="1:12" ht="12.75" customHeight="1">
      <c r="A75" s="63">
        <v>4</v>
      </c>
      <c r="B75" s="63">
        <f t="shared" si="15"/>
        <v>5.5</v>
      </c>
      <c r="C75" s="57">
        <f t="shared" si="16"/>
        <v>183</v>
      </c>
      <c r="D75" s="37" t="s">
        <v>539</v>
      </c>
      <c r="E75" s="40" t="s">
        <v>537</v>
      </c>
      <c r="F75" s="40"/>
      <c r="G75" s="197">
        <f t="shared" si="8"/>
        <v>0.6549479166666666</v>
      </c>
      <c r="H75" s="197">
        <f t="shared" si="9"/>
        <v>0.6680555555555555</v>
      </c>
      <c r="I75" s="197">
        <f t="shared" si="10"/>
        <v>0.6830357142857142</v>
      </c>
      <c r="J75" s="197">
        <f t="shared" si="11"/>
        <v>0.7003205128205128</v>
      </c>
      <c r="K75" s="197">
        <f t="shared" si="12"/>
        <v>0.7204861111111112</v>
      </c>
      <c r="L75" s="123">
        <f t="shared" si="13"/>
        <v>75.5</v>
      </c>
    </row>
    <row r="76" spans="1:12" ht="12.75" customHeight="1" hidden="1">
      <c r="A76" s="63"/>
      <c r="B76" s="63">
        <f t="shared" si="15"/>
        <v>5.5</v>
      </c>
      <c r="C76" s="57">
        <f t="shared" si="16"/>
        <v>183</v>
      </c>
      <c r="D76" s="127"/>
      <c r="E76" s="40"/>
      <c r="F76" s="40"/>
      <c r="G76" s="197">
        <f t="shared" si="8"/>
        <v>0.6549479166666666</v>
      </c>
      <c r="H76" s="197">
        <f t="shared" si="9"/>
        <v>0.6680555555555555</v>
      </c>
      <c r="I76" s="197">
        <f t="shared" si="10"/>
        <v>0.6830357142857142</v>
      </c>
      <c r="J76" s="197">
        <f t="shared" si="11"/>
        <v>0.7003205128205128</v>
      </c>
      <c r="K76" s="197">
        <f t="shared" si="12"/>
        <v>0.7204861111111112</v>
      </c>
      <c r="L76" s="123">
        <f t="shared" si="13"/>
        <v>75.5</v>
      </c>
    </row>
    <row r="77" spans="1:12" ht="12.75" customHeight="1" hidden="1">
      <c r="A77" s="63"/>
      <c r="B77" s="63">
        <f t="shared" si="15"/>
        <v>5.5</v>
      </c>
      <c r="C77" s="57">
        <f t="shared" si="16"/>
        <v>183</v>
      </c>
      <c r="D77" s="127"/>
      <c r="E77" s="40"/>
      <c r="F77" s="40"/>
      <c r="G77" s="197">
        <f t="shared" si="8"/>
        <v>0.6549479166666666</v>
      </c>
      <c r="H77" s="197">
        <f t="shared" si="9"/>
        <v>0.6680555555555555</v>
      </c>
      <c r="I77" s="197">
        <f t="shared" si="10"/>
        <v>0.6830357142857142</v>
      </c>
      <c r="J77" s="197">
        <f t="shared" si="11"/>
        <v>0.7003205128205128</v>
      </c>
      <c r="K77" s="197">
        <f t="shared" si="12"/>
        <v>0.7204861111111112</v>
      </c>
      <c r="L77" s="123">
        <f t="shared" si="13"/>
        <v>75.5</v>
      </c>
    </row>
    <row r="78" spans="1:13" ht="12.75" customHeight="1" hidden="1">
      <c r="A78" s="63"/>
      <c r="B78" s="63">
        <f t="shared" si="15"/>
        <v>5.5</v>
      </c>
      <c r="C78" s="57">
        <f t="shared" si="16"/>
        <v>183</v>
      </c>
      <c r="D78" s="127"/>
      <c r="E78" s="40"/>
      <c r="F78" s="40"/>
      <c r="G78" s="197">
        <f t="shared" si="8"/>
        <v>0.6549479166666666</v>
      </c>
      <c r="H78" s="197">
        <f t="shared" si="9"/>
        <v>0.6680555555555555</v>
      </c>
      <c r="I78" s="197">
        <f t="shared" si="10"/>
        <v>0.6830357142857142</v>
      </c>
      <c r="J78" s="197">
        <f t="shared" si="11"/>
        <v>0.7003205128205128</v>
      </c>
      <c r="K78" s="197">
        <f t="shared" si="12"/>
        <v>0.7204861111111112</v>
      </c>
      <c r="L78" s="123">
        <f t="shared" si="13"/>
        <v>75.5</v>
      </c>
      <c r="M78" s="66" t="s">
        <v>48</v>
      </c>
    </row>
    <row r="79" spans="1:12" ht="12.75" customHeight="1" hidden="1">
      <c r="A79" s="63"/>
      <c r="B79" s="63">
        <f t="shared" si="15"/>
        <v>5.5</v>
      </c>
      <c r="C79" s="57">
        <f t="shared" si="16"/>
        <v>183</v>
      </c>
      <c r="D79" s="127"/>
      <c r="E79" s="40"/>
      <c r="F79" s="40"/>
      <c r="G79" s="197">
        <f t="shared" si="8"/>
        <v>0.6549479166666666</v>
      </c>
      <c r="H79" s="197">
        <f t="shared" si="9"/>
        <v>0.6680555555555555</v>
      </c>
      <c r="I79" s="197">
        <f t="shared" si="10"/>
        <v>0.6830357142857142</v>
      </c>
      <c r="J79" s="197">
        <f t="shared" si="11"/>
        <v>0.7003205128205128</v>
      </c>
      <c r="K79" s="197">
        <f t="shared" si="12"/>
        <v>0.7204861111111112</v>
      </c>
      <c r="L79" s="123">
        <f t="shared" si="13"/>
        <v>75.5</v>
      </c>
    </row>
    <row r="80" spans="1:12" ht="12.75" customHeight="1">
      <c r="A80" s="63">
        <v>5.5</v>
      </c>
      <c r="B80" s="63">
        <f>$H$5-C80</f>
        <v>0</v>
      </c>
      <c r="C80" s="57">
        <f>C79+A80</f>
        <v>188.5</v>
      </c>
      <c r="D80" s="33" t="s">
        <v>540</v>
      </c>
      <c r="E80" s="40"/>
      <c r="F80" s="40"/>
      <c r="G80" s="197">
        <f t="shared" si="8"/>
        <v>0.6692708333333333</v>
      </c>
      <c r="H80" s="197">
        <f t="shared" si="9"/>
        <v>0.6833333333333333</v>
      </c>
      <c r="I80" s="197">
        <f t="shared" si="10"/>
        <v>0.6994047619047619</v>
      </c>
      <c r="J80" s="197">
        <f t="shared" si="11"/>
        <v>0.7179487179487178</v>
      </c>
      <c r="K80" s="197">
        <f t="shared" si="12"/>
        <v>0.7395833333333333</v>
      </c>
      <c r="L80" s="123">
        <f t="shared" si="13"/>
        <v>81</v>
      </c>
    </row>
  </sheetData>
  <sheetProtection/>
  <mergeCells count="7">
    <mergeCell ref="C5:G5"/>
    <mergeCell ref="H6:K6"/>
    <mergeCell ref="A1:K1"/>
    <mergeCell ref="L1:M1"/>
    <mergeCell ref="A2:K2"/>
    <mergeCell ref="A3:K3"/>
    <mergeCell ref="A4:K4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6" r:id="rId2"/>
  <headerFooter alignWithMargins="0">
    <oddFooter>&amp;L&amp;F  &amp;D &amp;T&amp;R&amp;8Les communes en lettres majuscules sont des
 chefs-lieux de cantons, sous-préfectures ou préfectures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6"/>
  <sheetViews>
    <sheetView zoomScalePageLayoutView="0" workbookViewId="0" topLeftCell="A31">
      <selection activeCell="K22" sqref="A22:K22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53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7" t="s">
        <v>1</v>
      </c>
      <c r="M1" s="387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83" t="s">
        <v>54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11"/>
      <c r="M2" s="6"/>
      <c r="N2" s="11"/>
      <c r="O2" s="11"/>
      <c r="P2" s="5"/>
      <c r="Q2" s="5"/>
      <c r="R2" s="5"/>
      <c r="S2" s="12"/>
    </row>
    <row r="3" spans="1:19" ht="12.75" customHeight="1">
      <c r="A3" s="383" t="s">
        <v>68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81" t="s">
        <v>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45"/>
    </row>
    <row r="5" spans="1:15" ht="12.75" customHeight="1">
      <c r="A5" s="17"/>
      <c r="B5" s="10"/>
      <c r="C5" s="383" t="s">
        <v>80</v>
      </c>
      <c r="D5" s="383"/>
      <c r="E5" s="383"/>
      <c r="F5" s="383"/>
      <c r="G5" s="383"/>
      <c r="H5" s="17">
        <v>156</v>
      </c>
      <c r="I5" s="10" t="s">
        <v>5</v>
      </c>
      <c r="J5" s="10"/>
      <c r="L5" s="18">
        <v>0.16666666666666666</v>
      </c>
      <c r="M5" s="18">
        <v>0.16666666666666666</v>
      </c>
      <c r="N5" s="3" t="s">
        <v>6</v>
      </c>
      <c r="O5" s="66"/>
    </row>
    <row r="6" spans="1:14" ht="12.75" customHeight="1">
      <c r="A6" s="19"/>
      <c r="B6" s="20" t="s">
        <v>5</v>
      </c>
      <c r="C6" s="54"/>
      <c r="D6" s="21" t="s">
        <v>7</v>
      </c>
      <c r="E6" s="22" t="s">
        <v>8</v>
      </c>
      <c r="F6" s="22" t="s">
        <v>9</v>
      </c>
      <c r="G6" s="23"/>
      <c r="H6" s="395" t="s">
        <v>10</v>
      </c>
      <c r="I6" s="395"/>
      <c r="J6" s="395"/>
      <c r="K6" s="395"/>
      <c r="L6" s="18">
        <v>0.4895833333333333</v>
      </c>
      <c r="M6" s="18">
        <v>0.4895833333333333</v>
      </c>
      <c r="N6" s="16" t="s">
        <v>11</v>
      </c>
    </row>
    <row r="7" spans="1:13" ht="12.75" customHeight="1" thickBot="1">
      <c r="A7" s="24" t="s">
        <v>12</v>
      </c>
      <c r="B7" s="25" t="s">
        <v>13</v>
      </c>
      <c r="C7" s="25" t="s">
        <v>14</v>
      </c>
      <c r="D7" s="26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4"/>
    </row>
    <row r="8" spans="1:13" s="117" customFormat="1" ht="12.75" customHeight="1">
      <c r="A8" s="210"/>
      <c r="B8" s="205"/>
      <c r="C8" s="205"/>
      <c r="D8" s="286" t="s">
        <v>549</v>
      </c>
      <c r="E8" s="192"/>
      <c r="F8" s="205"/>
      <c r="G8" s="205"/>
      <c r="H8" s="206"/>
      <c r="I8" s="194"/>
      <c r="J8" s="194"/>
      <c r="K8" s="206"/>
      <c r="L8" s="131"/>
      <c r="M8" s="132"/>
    </row>
    <row r="9" spans="1:15" s="117" customFormat="1" ht="12.75" customHeight="1">
      <c r="A9" s="195">
        <v>0</v>
      </c>
      <c r="B9" s="195">
        <f>H5</f>
        <v>156</v>
      </c>
      <c r="C9" s="195">
        <f>SUM($A$9:A9)</f>
        <v>0</v>
      </c>
      <c r="D9" s="33" t="s">
        <v>540</v>
      </c>
      <c r="E9" s="296" t="s">
        <v>551</v>
      </c>
      <c r="F9" s="40"/>
      <c r="G9" s="196">
        <f>$L$5</f>
        <v>0.16666666666666666</v>
      </c>
      <c r="H9" s="196">
        <f>$L$5</f>
        <v>0.16666666666666666</v>
      </c>
      <c r="I9" s="196">
        <f>$L$5</f>
        <v>0.16666666666666666</v>
      </c>
      <c r="J9" s="196">
        <f>$L$5</f>
        <v>0.16666666666666666</v>
      </c>
      <c r="K9" s="196">
        <f>$L$5</f>
        <v>0.16666666666666666</v>
      </c>
      <c r="L9" s="133"/>
      <c r="M9" s="132"/>
      <c r="N9" s="132"/>
      <c r="O9" s="132"/>
    </row>
    <row r="10" spans="1:15" s="117" customFormat="1" ht="12.75" customHeight="1">
      <c r="A10" s="195">
        <v>7</v>
      </c>
      <c r="B10" s="195">
        <f>B9-A10</f>
        <v>149</v>
      </c>
      <c r="C10" s="195">
        <f>C9+A10</f>
        <v>7</v>
      </c>
      <c r="D10" s="303" t="s">
        <v>550</v>
      </c>
      <c r="E10" s="296" t="s">
        <v>865</v>
      </c>
      <c r="F10" s="40"/>
      <c r="G10" s="197">
        <f>SUM($G$9+$O$3*C10)</f>
        <v>0.18489583333333331</v>
      </c>
      <c r="H10" s="197">
        <f>SUM($H$9+$P$3*C10)</f>
        <v>0.1861111111111111</v>
      </c>
      <c r="I10" s="197">
        <f>SUM($I$9+$Q$3*C10)</f>
        <v>0.1875</v>
      </c>
      <c r="J10" s="197">
        <f>SUM($J$9+$R$3*C10)</f>
        <v>0.1891025641025641</v>
      </c>
      <c r="K10" s="197">
        <f>SUM($K$9+$S$3*C10)</f>
        <v>0.1909722222222222</v>
      </c>
      <c r="L10" s="133"/>
      <c r="M10" s="132"/>
      <c r="N10" s="132"/>
      <c r="O10" s="132"/>
    </row>
    <row r="11" spans="1:15" s="117" customFormat="1" ht="12.75" customHeight="1">
      <c r="A11" s="195">
        <v>2</v>
      </c>
      <c r="B11" s="195">
        <f aca="true" t="shared" si="0" ref="B11:B49">B10-A11</f>
        <v>147</v>
      </c>
      <c r="C11" s="195">
        <f aca="true" t="shared" si="1" ref="C11:C49">C10+A11</f>
        <v>9</v>
      </c>
      <c r="D11" s="303" t="s">
        <v>552</v>
      </c>
      <c r="E11" s="296" t="s">
        <v>553</v>
      </c>
      <c r="F11" s="40"/>
      <c r="G11" s="197">
        <f aca="true" t="shared" si="2" ref="G11:G49">SUM($G$9+$O$3*C11)</f>
        <v>0.19010416666666666</v>
      </c>
      <c r="H11" s="197">
        <f aca="true" t="shared" si="3" ref="H11:H49">SUM($H$9+$P$3*C11)</f>
        <v>0.19166666666666665</v>
      </c>
      <c r="I11" s="197">
        <f aca="true" t="shared" si="4" ref="I11:I49">SUM($I$9+$Q$3*C11)</f>
        <v>0.19345238095238093</v>
      </c>
      <c r="J11" s="197">
        <f aca="true" t="shared" si="5" ref="J11:J49">SUM($J$9+$R$3*C11)</f>
        <v>0.1955128205128205</v>
      </c>
      <c r="K11" s="197">
        <f aca="true" t="shared" si="6" ref="K11:K49">SUM($K$9+$S$3*C11)</f>
        <v>0.19791666666666666</v>
      </c>
      <c r="L11" s="133"/>
      <c r="M11" s="132"/>
      <c r="N11" s="132"/>
      <c r="O11" s="132"/>
    </row>
    <row r="12" spans="1:15" s="117" customFormat="1" ht="12.75" customHeight="1">
      <c r="A12" s="195">
        <v>1.5</v>
      </c>
      <c r="B12" s="195">
        <f t="shared" si="0"/>
        <v>145.5</v>
      </c>
      <c r="C12" s="195">
        <f t="shared" si="1"/>
        <v>10.5</v>
      </c>
      <c r="D12" s="303" t="s">
        <v>554</v>
      </c>
      <c r="E12" s="296" t="s">
        <v>553</v>
      </c>
      <c r="F12" s="40"/>
      <c r="G12" s="197">
        <f t="shared" si="2"/>
        <v>0.19401041666666666</v>
      </c>
      <c r="H12" s="197">
        <f t="shared" si="3"/>
        <v>0.19583333333333333</v>
      </c>
      <c r="I12" s="197">
        <f t="shared" si="4"/>
        <v>0.19791666666666666</v>
      </c>
      <c r="J12" s="197">
        <f t="shared" si="5"/>
        <v>0.2003205128205128</v>
      </c>
      <c r="K12" s="197">
        <f t="shared" si="6"/>
        <v>0.203125</v>
      </c>
      <c r="L12" s="133"/>
      <c r="M12" s="132"/>
      <c r="N12" s="132"/>
      <c r="O12" s="132"/>
    </row>
    <row r="13" spans="1:15" s="117" customFormat="1" ht="12.75" customHeight="1">
      <c r="A13" s="195">
        <v>2</v>
      </c>
      <c r="B13" s="195">
        <f t="shared" si="0"/>
        <v>143.5</v>
      </c>
      <c r="C13" s="195">
        <f t="shared" si="1"/>
        <v>12.5</v>
      </c>
      <c r="D13" s="303" t="s">
        <v>555</v>
      </c>
      <c r="E13" s="296" t="s">
        <v>553</v>
      </c>
      <c r="F13" s="40"/>
      <c r="G13" s="197">
        <f t="shared" si="2"/>
        <v>0.19921875</v>
      </c>
      <c r="H13" s="197">
        <f t="shared" si="3"/>
        <v>0.20138888888888887</v>
      </c>
      <c r="I13" s="197">
        <f t="shared" si="4"/>
        <v>0.20386904761904762</v>
      </c>
      <c r="J13" s="197">
        <f t="shared" si="5"/>
        <v>0.20673076923076922</v>
      </c>
      <c r="K13" s="197">
        <f t="shared" si="6"/>
        <v>0.21006944444444442</v>
      </c>
      <c r="L13" s="133"/>
      <c r="M13" s="132"/>
      <c r="N13" s="132"/>
      <c r="O13" s="132"/>
    </row>
    <row r="14" spans="1:15" s="117" customFormat="1" ht="12.75" customHeight="1">
      <c r="A14" s="195">
        <v>2</v>
      </c>
      <c r="B14" s="195">
        <f t="shared" si="0"/>
        <v>141.5</v>
      </c>
      <c r="C14" s="195">
        <f t="shared" si="1"/>
        <v>14.5</v>
      </c>
      <c r="D14" s="303" t="s">
        <v>556</v>
      </c>
      <c r="E14" s="296" t="s">
        <v>557</v>
      </c>
      <c r="F14" s="40"/>
      <c r="G14" s="197">
        <f t="shared" si="2"/>
        <v>0.20442708333333331</v>
      </c>
      <c r="H14" s="197">
        <f t="shared" si="3"/>
        <v>0.20694444444444443</v>
      </c>
      <c r="I14" s="197">
        <f t="shared" si="4"/>
        <v>0.20982142857142855</v>
      </c>
      <c r="J14" s="197">
        <f t="shared" si="5"/>
        <v>0.21314102564102563</v>
      </c>
      <c r="K14" s="197">
        <f t="shared" si="6"/>
        <v>0.21701388888888887</v>
      </c>
      <c r="L14" s="133"/>
      <c r="M14" s="132"/>
      <c r="N14" s="132"/>
      <c r="O14" s="132"/>
    </row>
    <row r="15" spans="1:15" s="117" customFormat="1" ht="12.75" customHeight="1">
      <c r="A15" s="195">
        <v>4</v>
      </c>
      <c r="B15" s="195">
        <f t="shared" si="0"/>
        <v>137.5</v>
      </c>
      <c r="C15" s="195">
        <f t="shared" si="1"/>
        <v>18.5</v>
      </c>
      <c r="D15" s="303" t="s">
        <v>559</v>
      </c>
      <c r="E15" s="296" t="s">
        <v>558</v>
      </c>
      <c r="F15" s="40"/>
      <c r="G15" s="197">
        <f t="shared" si="2"/>
        <v>0.21484375</v>
      </c>
      <c r="H15" s="197">
        <f t="shared" si="3"/>
        <v>0.21805555555555553</v>
      </c>
      <c r="I15" s="197">
        <f t="shared" si="4"/>
        <v>0.22172619047619047</v>
      </c>
      <c r="J15" s="197">
        <f t="shared" si="5"/>
        <v>0.22596153846153844</v>
      </c>
      <c r="K15" s="197">
        <f t="shared" si="6"/>
        <v>0.23090277777777776</v>
      </c>
      <c r="L15" s="133"/>
      <c r="M15" s="132"/>
      <c r="N15" s="132"/>
      <c r="O15" s="132"/>
    </row>
    <row r="16" spans="1:15" s="117" customFormat="1" ht="12.75" customHeight="1">
      <c r="A16" s="195">
        <v>5</v>
      </c>
      <c r="B16" s="195">
        <f t="shared" si="0"/>
        <v>132.5</v>
      </c>
      <c r="C16" s="195">
        <f t="shared" si="1"/>
        <v>23.5</v>
      </c>
      <c r="D16" s="303" t="s">
        <v>560</v>
      </c>
      <c r="E16" s="296" t="s">
        <v>561</v>
      </c>
      <c r="F16" s="40"/>
      <c r="G16" s="197">
        <f t="shared" si="2"/>
        <v>0.22786458333333331</v>
      </c>
      <c r="H16" s="197">
        <f t="shared" si="3"/>
        <v>0.23194444444444443</v>
      </c>
      <c r="I16" s="197">
        <f t="shared" si="4"/>
        <v>0.23660714285714285</v>
      </c>
      <c r="J16" s="197">
        <f t="shared" si="5"/>
        <v>0.24198717948717946</v>
      </c>
      <c r="K16" s="197">
        <f t="shared" si="6"/>
        <v>0.2482638888888889</v>
      </c>
      <c r="L16" s="133"/>
      <c r="M16" s="132"/>
      <c r="N16" s="132"/>
      <c r="O16" s="132"/>
    </row>
    <row r="17" spans="1:15" s="117" customFormat="1" ht="12.75" customHeight="1">
      <c r="A17" s="195">
        <v>7</v>
      </c>
      <c r="B17" s="195">
        <f t="shared" si="0"/>
        <v>125.5</v>
      </c>
      <c r="C17" s="195">
        <f t="shared" si="1"/>
        <v>30.5</v>
      </c>
      <c r="D17" s="303" t="s">
        <v>562</v>
      </c>
      <c r="E17" s="296" t="s">
        <v>162</v>
      </c>
      <c r="F17" s="40"/>
      <c r="G17" s="197">
        <f t="shared" si="2"/>
        <v>0.24609375</v>
      </c>
      <c r="H17" s="197">
        <f t="shared" si="3"/>
        <v>0.2513888888888889</v>
      </c>
      <c r="I17" s="197">
        <f t="shared" si="4"/>
        <v>0.25744047619047616</v>
      </c>
      <c r="J17" s="197">
        <f t="shared" si="5"/>
        <v>0.2644230769230769</v>
      </c>
      <c r="K17" s="197">
        <f t="shared" si="6"/>
        <v>0.2725694444444444</v>
      </c>
      <c r="L17" s="133"/>
      <c r="M17" s="132"/>
      <c r="N17" s="132"/>
      <c r="O17" s="132"/>
    </row>
    <row r="18" spans="1:15" s="117" customFormat="1" ht="12.75" customHeight="1">
      <c r="A18" s="195">
        <v>1</v>
      </c>
      <c r="B18" s="195">
        <f t="shared" si="0"/>
        <v>124.5</v>
      </c>
      <c r="C18" s="195">
        <f t="shared" si="1"/>
        <v>31.5</v>
      </c>
      <c r="D18" s="303" t="s">
        <v>563</v>
      </c>
      <c r="E18" s="296" t="s">
        <v>422</v>
      </c>
      <c r="F18" s="40"/>
      <c r="G18" s="197">
        <f t="shared" si="2"/>
        <v>0.24869791666666666</v>
      </c>
      <c r="H18" s="197">
        <f t="shared" si="3"/>
        <v>0.25416666666666665</v>
      </c>
      <c r="I18" s="197">
        <f t="shared" si="4"/>
        <v>0.26041666666666663</v>
      </c>
      <c r="J18" s="197">
        <f t="shared" si="5"/>
        <v>0.2676282051282051</v>
      </c>
      <c r="K18" s="197">
        <f t="shared" si="6"/>
        <v>0.27604166666666663</v>
      </c>
      <c r="L18" s="133"/>
      <c r="M18" s="132"/>
      <c r="N18" s="132"/>
      <c r="O18" s="132"/>
    </row>
    <row r="19" spans="1:15" s="117" customFormat="1" ht="12.75" customHeight="1">
      <c r="A19" s="195">
        <v>1.5</v>
      </c>
      <c r="B19" s="195">
        <f t="shared" si="0"/>
        <v>123</v>
      </c>
      <c r="C19" s="195">
        <f t="shared" si="1"/>
        <v>33</v>
      </c>
      <c r="D19" s="303" t="s">
        <v>564</v>
      </c>
      <c r="E19" s="296" t="s">
        <v>565</v>
      </c>
      <c r="F19" s="40"/>
      <c r="G19" s="197">
        <f t="shared" si="2"/>
        <v>0.25260416666666663</v>
      </c>
      <c r="H19" s="197">
        <f t="shared" si="3"/>
        <v>0.2583333333333333</v>
      </c>
      <c r="I19" s="197">
        <f t="shared" si="4"/>
        <v>0.2648809523809524</v>
      </c>
      <c r="J19" s="197">
        <f t="shared" si="5"/>
        <v>0.2724358974358974</v>
      </c>
      <c r="K19" s="197">
        <f t="shared" si="6"/>
        <v>0.28125</v>
      </c>
      <c r="L19" s="133"/>
      <c r="M19" s="132"/>
      <c r="N19" s="132"/>
      <c r="O19" s="132"/>
    </row>
    <row r="20" spans="1:15" s="117" customFormat="1" ht="12.75" customHeight="1">
      <c r="A20" s="195">
        <v>4</v>
      </c>
      <c r="B20" s="195">
        <f t="shared" si="0"/>
        <v>119</v>
      </c>
      <c r="C20" s="195">
        <f t="shared" si="1"/>
        <v>37</v>
      </c>
      <c r="D20" s="303" t="s">
        <v>566</v>
      </c>
      <c r="E20" s="296" t="s">
        <v>567</v>
      </c>
      <c r="F20" s="40"/>
      <c r="G20" s="197">
        <f t="shared" si="2"/>
        <v>0.2630208333333333</v>
      </c>
      <c r="H20" s="197">
        <f t="shared" si="3"/>
        <v>0.26944444444444443</v>
      </c>
      <c r="I20" s="197">
        <f t="shared" si="4"/>
        <v>0.2767857142857143</v>
      </c>
      <c r="J20" s="197">
        <f t="shared" si="5"/>
        <v>0.28525641025641024</v>
      </c>
      <c r="K20" s="197">
        <f t="shared" si="6"/>
        <v>0.29513888888888884</v>
      </c>
      <c r="L20" s="133"/>
      <c r="M20" s="132"/>
      <c r="N20" s="132"/>
      <c r="O20" s="132"/>
    </row>
    <row r="21" spans="1:15" s="117" customFormat="1" ht="12.75" customHeight="1">
      <c r="A21" s="195">
        <v>4</v>
      </c>
      <c r="B21" s="195">
        <f t="shared" si="0"/>
        <v>115</v>
      </c>
      <c r="C21" s="195">
        <f t="shared" si="1"/>
        <v>41</v>
      </c>
      <c r="D21" s="307" t="s">
        <v>733</v>
      </c>
      <c r="E21" s="296" t="s">
        <v>567</v>
      </c>
      <c r="F21" s="40"/>
      <c r="G21" s="197">
        <f t="shared" si="2"/>
        <v>0.2734375</v>
      </c>
      <c r="H21" s="197">
        <f t="shared" si="3"/>
        <v>0.28055555555555556</v>
      </c>
      <c r="I21" s="197">
        <f t="shared" si="4"/>
        <v>0.28869047619047616</v>
      </c>
      <c r="J21" s="197">
        <f t="shared" si="5"/>
        <v>0.2980769230769231</v>
      </c>
      <c r="K21" s="197">
        <f t="shared" si="6"/>
        <v>0.3090277777777778</v>
      </c>
      <c r="L21" s="133"/>
      <c r="M21" s="132"/>
      <c r="N21" s="132"/>
      <c r="O21" s="132"/>
    </row>
    <row r="22" spans="1:15" s="117" customFormat="1" ht="12.75" customHeight="1">
      <c r="A22" s="378">
        <v>5</v>
      </c>
      <c r="B22" s="378">
        <f t="shared" si="0"/>
        <v>110</v>
      </c>
      <c r="C22" s="378">
        <f t="shared" si="1"/>
        <v>46</v>
      </c>
      <c r="D22" s="353" t="s">
        <v>568</v>
      </c>
      <c r="E22" s="354" t="s">
        <v>411</v>
      </c>
      <c r="F22" s="355"/>
      <c r="G22" s="356">
        <f t="shared" si="2"/>
        <v>0.2864583333333333</v>
      </c>
      <c r="H22" s="356">
        <f t="shared" si="3"/>
        <v>0.2944444444444444</v>
      </c>
      <c r="I22" s="356">
        <f t="shared" si="4"/>
        <v>0.30357142857142855</v>
      </c>
      <c r="J22" s="356">
        <f t="shared" si="5"/>
        <v>0.3141025641025641</v>
      </c>
      <c r="K22" s="356"/>
      <c r="L22" s="133"/>
      <c r="M22" s="132"/>
      <c r="N22" s="132"/>
      <c r="O22" s="132"/>
    </row>
    <row r="23" spans="1:15" s="117" customFormat="1" ht="12.75" customHeight="1">
      <c r="A23" s="195">
        <v>4</v>
      </c>
      <c r="B23" s="195">
        <f t="shared" si="0"/>
        <v>106</v>
      </c>
      <c r="C23" s="195">
        <f t="shared" si="1"/>
        <v>50</v>
      </c>
      <c r="D23" s="333" t="s">
        <v>801</v>
      </c>
      <c r="E23" s="296" t="s">
        <v>569</v>
      </c>
      <c r="F23" s="40"/>
      <c r="G23" s="197">
        <f t="shared" si="2"/>
        <v>0.296875</v>
      </c>
      <c r="H23" s="197">
        <f t="shared" si="3"/>
        <v>0.3055555555555555</v>
      </c>
      <c r="I23" s="197">
        <f t="shared" si="4"/>
        <v>0.31547619047619047</v>
      </c>
      <c r="J23" s="197">
        <f t="shared" si="5"/>
        <v>0.32692307692307687</v>
      </c>
      <c r="K23" s="197">
        <f t="shared" si="6"/>
        <v>0.3402777777777778</v>
      </c>
      <c r="L23" s="133"/>
      <c r="M23" s="132"/>
      <c r="N23" s="132"/>
      <c r="O23" s="132"/>
    </row>
    <row r="24" spans="1:15" s="117" customFormat="1" ht="12.75" customHeight="1">
      <c r="A24" s="195">
        <v>2</v>
      </c>
      <c r="B24" s="195">
        <f t="shared" si="0"/>
        <v>104</v>
      </c>
      <c r="C24" s="195">
        <f t="shared" si="1"/>
        <v>52</v>
      </c>
      <c r="D24" s="303" t="s">
        <v>570</v>
      </c>
      <c r="E24" s="296" t="s">
        <v>518</v>
      </c>
      <c r="F24" s="40"/>
      <c r="G24" s="197">
        <f t="shared" si="2"/>
        <v>0.3020833333333333</v>
      </c>
      <c r="H24" s="197">
        <f t="shared" si="3"/>
        <v>0.3111111111111111</v>
      </c>
      <c r="I24" s="197">
        <f t="shared" si="4"/>
        <v>0.3214285714285714</v>
      </c>
      <c r="J24" s="197">
        <f t="shared" si="5"/>
        <v>0.3333333333333333</v>
      </c>
      <c r="K24" s="197">
        <f t="shared" si="6"/>
        <v>0.3472222222222222</v>
      </c>
      <c r="L24" s="133"/>
      <c r="M24" s="132"/>
      <c r="N24" s="132"/>
      <c r="O24" s="132"/>
    </row>
    <row r="25" spans="1:15" s="117" customFormat="1" ht="12.75" customHeight="1">
      <c r="A25" s="195">
        <v>1</v>
      </c>
      <c r="B25" s="195">
        <f t="shared" si="0"/>
        <v>103</v>
      </c>
      <c r="C25" s="195">
        <f t="shared" si="1"/>
        <v>53</v>
      </c>
      <c r="D25" s="303" t="s">
        <v>571</v>
      </c>
      <c r="E25" s="296" t="s">
        <v>572</v>
      </c>
      <c r="F25" s="40"/>
      <c r="G25" s="197">
        <f t="shared" si="2"/>
        <v>0.3046875</v>
      </c>
      <c r="H25" s="197">
        <f t="shared" si="3"/>
        <v>0.3138888888888889</v>
      </c>
      <c r="I25" s="197">
        <f t="shared" si="4"/>
        <v>0.32440476190476186</v>
      </c>
      <c r="J25" s="197">
        <f t="shared" si="5"/>
        <v>0.33653846153846156</v>
      </c>
      <c r="K25" s="197">
        <f t="shared" si="6"/>
        <v>0.3506944444444444</v>
      </c>
      <c r="L25" s="133"/>
      <c r="M25" s="132"/>
      <c r="N25" s="132"/>
      <c r="O25" s="132"/>
    </row>
    <row r="26" spans="1:15" s="117" customFormat="1" ht="12.75" customHeight="1">
      <c r="A26" s="195">
        <v>0.5</v>
      </c>
      <c r="B26" s="195">
        <f t="shared" si="0"/>
        <v>102.5</v>
      </c>
      <c r="C26" s="195">
        <f t="shared" si="1"/>
        <v>53.5</v>
      </c>
      <c r="D26" s="303" t="s">
        <v>866</v>
      </c>
      <c r="E26" s="296" t="s">
        <v>569</v>
      </c>
      <c r="F26" s="40"/>
      <c r="G26" s="197">
        <f t="shared" si="2"/>
        <v>0.3059895833333333</v>
      </c>
      <c r="H26" s="197">
        <f t="shared" si="3"/>
        <v>0.31527777777777777</v>
      </c>
      <c r="I26" s="197">
        <f t="shared" si="4"/>
        <v>0.3258928571428571</v>
      </c>
      <c r="J26" s="197">
        <f t="shared" si="5"/>
        <v>0.33814102564102566</v>
      </c>
      <c r="K26" s="197">
        <f t="shared" si="6"/>
        <v>0.3524305555555555</v>
      </c>
      <c r="M26" s="132"/>
      <c r="N26" s="132"/>
      <c r="O26" s="132"/>
    </row>
    <row r="27" spans="1:15" s="117" customFormat="1" ht="12.75" customHeight="1">
      <c r="A27" s="195">
        <v>5</v>
      </c>
      <c r="B27" s="195">
        <f t="shared" si="0"/>
        <v>97.5</v>
      </c>
      <c r="C27" s="195">
        <f t="shared" si="1"/>
        <v>58.5</v>
      </c>
      <c r="D27" s="303" t="s">
        <v>573</v>
      </c>
      <c r="E27" s="296" t="s">
        <v>569</v>
      </c>
      <c r="F27" s="40"/>
      <c r="G27" s="197">
        <f t="shared" si="2"/>
        <v>0.31901041666666663</v>
      </c>
      <c r="H27" s="197">
        <f t="shared" si="3"/>
        <v>0.3291666666666666</v>
      </c>
      <c r="I27" s="197">
        <f t="shared" si="4"/>
        <v>0.34077380952380953</v>
      </c>
      <c r="J27" s="197">
        <f t="shared" si="5"/>
        <v>0.35416666666666663</v>
      </c>
      <c r="K27" s="197">
        <f t="shared" si="6"/>
        <v>0.36979166666666663</v>
      </c>
      <c r="M27" s="132"/>
      <c r="N27" s="132"/>
      <c r="O27" s="132"/>
    </row>
    <row r="28" spans="1:15" s="117" customFormat="1" ht="12.75" customHeight="1">
      <c r="A28" s="195">
        <v>3</v>
      </c>
      <c r="B28" s="195">
        <f t="shared" si="0"/>
        <v>94.5</v>
      </c>
      <c r="C28" s="195">
        <f t="shared" si="1"/>
        <v>61.5</v>
      </c>
      <c r="D28" s="303" t="s">
        <v>809</v>
      </c>
      <c r="E28" s="296" t="s">
        <v>574</v>
      </c>
      <c r="F28" s="40"/>
      <c r="G28" s="197">
        <f t="shared" si="2"/>
        <v>0.32682291666666663</v>
      </c>
      <c r="H28" s="197">
        <f t="shared" si="3"/>
        <v>0.33749999999999997</v>
      </c>
      <c r="I28" s="197">
        <f t="shared" si="4"/>
        <v>0.34970238095238093</v>
      </c>
      <c r="J28" s="197">
        <f t="shared" si="5"/>
        <v>0.36378205128205127</v>
      </c>
      <c r="K28" s="197">
        <f t="shared" si="6"/>
        <v>0.3802083333333333</v>
      </c>
      <c r="M28" s="132"/>
      <c r="N28" s="132"/>
      <c r="O28" s="132"/>
    </row>
    <row r="29" spans="1:15" s="117" customFormat="1" ht="12.75" customHeight="1">
      <c r="A29" s="195">
        <v>1</v>
      </c>
      <c r="B29" s="195">
        <f t="shared" si="0"/>
        <v>93.5</v>
      </c>
      <c r="C29" s="195">
        <f t="shared" si="1"/>
        <v>62.5</v>
      </c>
      <c r="D29" s="303" t="s">
        <v>575</v>
      </c>
      <c r="E29" s="296" t="s">
        <v>569</v>
      </c>
      <c r="F29" s="40"/>
      <c r="G29" s="197">
        <f t="shared" si="2"/>
        <v>0.3294270833333333</v>
      </c>
      <c r="H29" s="197">
        <f t="shared" si="3"/>
        <v>0.34027777777777773</v>
      </c>
      <c r="I29" s="197">
        <f t="shared" si="4"/>
        <v>0.3526785714285714</v>
      </c>
      <c r="J29" s="197">
        <f t="shared" si="5"/>
        <v>0.36698717948717946</v>
      </c>
      <c r="K29" s="197">
        <f t="shared" si="6"/>
        <v>0.3836805555555555</v>
      </c>
      <c r="M29" s="132"/>
      <c r="N29" s="132"/>
      <c r="O29" s="132"/>
    </row>
    <row r="30" spans="1:15" s="117" customFormat="1" ht="12.75" customHeight="1">
      <c r="A30" s="195">
        <v>2.5</v>
      </c>
      <c r="B30" s="195">
        <f t="shared" si="0"/>
        <v>91</v>
      </c>
      <c r="C30" s="195">
        <f t="shared" si="1"/>
        <v>65</v>
      </c>
      <c r="D30" s="303" t="s">
        <v>576</v>
      </c>
      <c r="E30" s="296" t="s">
        <v>577</v>
      </c>
      <c r="F30" s="40"/>
      <c r="G30" s="197">
        <f t="shared" si="2"/>
        <v>0.3359375</v>
      </c>
      <c r="H30" s="197">
        <f t="shared" si="3"/>
        <v>0.3472222222222222</v>
      </c>
      <c r="I30" s="197">
        <f t="shared" si="4"/>
        <v>0.36011904761904756</v>
      </c>
      <c r="J30" s="197">
        <f t="shared" si="5"/>
        <v>0.375</v>
      </c>
      <c r="K30" s="197">
        <f t="shared" si="6"/>
        <v>0.39236111111111105</v>
      </c>
      <c r="M30" s="132"/>
      <c r="N30" s="132"/>
      <c r="O30" s="132"/>
    </row>
    <row r="31" spans="1:15" s="117" customFormat="1" ht="12.75" customHeight="1">
      <c r="A31" s="195">
        <v>4</v>
      </c>
      <c r="B31" s="195">
        <f t="shared" si="0"/>
        <v>87</v>
      </c>
      <c r="C31" s="195">
        <f t="shared" si="1"/>
        <v>69</v>
      </c>
      <c r="D31" s="303" t="s">
        <v>578</v>
      </c>
      <c r="E31" s="296" t="s">
        <v>577</v>
      </c>
      <c r="F31" s="40"/>
      <c r="G31" s="197">
        <f t="shared" si="2"/>
        <v>0.34635416666666663</v>
      </c>
      <c r="H31" s="197">
        <f t="shared" si="3"/>
        <v>0.3583333333333333</v>
      </c>
      <c r="I31" s="197">
        <f t="shared" si="4"/>
        <v>0.37202380952380953</v>
      </c>
      <c r="J31" s="197">
        <f t="shared" si="5"/>
        <v>0.3878205128205128</v>
      </c>
      <c r="K31" s="197">
        <f t="shared" si="6"/>
        <v>0.40625</v>
      </c>
      <c r="L31" s="134"/>
      <c r="M31" s="132"/>
      <c r="N31" s="132"/>
      <c r="O31" s="132"/>
    </row>
    <row r="32" spans="1:15" s="117" customFormat="1" ht="12.75" customHeight="1">
      <c r="A32" s="195">
        <v>2</v>
      </c>
      <c r="B32" s="195">
        <f t="shared" si="0"/>
        <v>85</v>
      </c>
      <c r="C32" s="195">
        <f t="shared" si="1"/>
        <v>71</v>
      </c>
      <c r="D32" s="303" t="s">
        <v>581</v>
      </c>
      <c r="E32" s="296" t="s">
        <v>579</v>
      </c>
      <c r="F32" s="40"/>
      <c r="G32" s="197">
        <f t="shared" si="2"/>
        <v>0.3515625</v>
      </c>
      <c r="H32" s="197">
        <f t="shared" si="3"/>
        <v>0.3638888888888888</v>
      </c>
      <c r="I32" s="197">
        <f t="shared" si="4"/>
        <v>0.37797619047619047</v>
      </c>
      <c r="J32" s="197">
        <f t="shared" si="5"/>
        <v>0.3942307692307692</v>
      </c>
      <c r="K32" s="197">
        <f t="shared" si="6"/>
        <v>0.4131944444444444</v>
      </c>
      <c r="L32" s="134"/>
      <c r="M32" s="132"/>
      <c r="N32" s="132"/>
      <c r="O32" s="132"/>
    </row>
    <row r="33" spans="1:15" s="117" customFormat="1" ht="12.75" customHeight="1">
      <c r="A33" s="195">
        <v>3</v>
      </c>
      <c r="B33" s="195">
        <f t="shared" si="0"/>
        <v>82</v>
      </c>
      <c r="C33" s="195">
        <f t="shared" si="1"/>
        <v>74</v>
      </c>
      <c r="D33" s="303" t="s">
        <v>580</v>
      </c>
      <c r="E33" s="296" t="s">
        <v>579</v>
      </c>
      <c r="F33" s="40"/>
      <c r="G33" s="197">
        <f t="shared" si="2"/>
        <v>0.359375</v>
      </c>
      <c r="H33" s="197">
        <f t="shared" si="3"/>
        <v>0.3722222222222222</v>
      </c>
      <c r="I33" s="197">
        <f t="shared" si="4"/>
        <v>0.38690476190476186</v>
      </c>
      <c r="J33" s="197">
        <f t="shared" si="5"/>
        <v>0.40384615384615385</v>
      </c>
      <c r="K33" s="197">
        <f t="shared" si="6"/>
        <v>0.42361111111111105</v>
      </c>
      <c r="L33" s="134"/>
      <c r="M33" s="132"/>
      <c r="N33" s="132"/>
      <c r="O33" s="132"/>
    </row>
    <row r="34" spans="1:15" s="117" customFormat="1" ht="12.75" customHeight="1">
      <c r="A34" s="195">
        <v>5</v>
      </c>
      <c r="B34" s="195">
        <f t="shared" si="0"/>
        <v>77</v>
      </c>
      <c r="C34" s="195">
        <f t="shared" si="1"/>
        <v>79</v>
      </c>
      <c r="D34" s="37" t="s">
        <v>582</v>
      </c>
      <c r="E34" s="40" t="s">
        <v>579</v>
      </c>
      <c r="F34" s="40"/>
      <c r="G34" s="197">
        <f t="shared" si="2"/>
        <v>0.3723958333333333</v>
      </c>
      <c r="H34" s="197">
        <f t="shared" si="3"/>
        <v>0.38611111111111107</v>
      </c>
      <c r="I34" s="197">
        <f t="shared" si="4"/>
        <v>0.4017857142857143</v>
      </c>
      <c r="J34" s="197">
        <f t="shared" si="5"/>
        <v>0.4198717948717948</v>
      </c>
      <c r="K34" s="197">
        <f t="shared" si="6"/>
        <v>0.4409722222222222</v>
      </c>
      <c r="L34" s="134"/>
      <c r="M34" s="132"/>
      <c r="N34" s="132"/>
      <c r="O34" s="132"/>
    </row>
    <row r="35" spans="1:15" s="117" customFormat="1" ht="12.75" customHeight="1">
      <c r="A35" s="195">
        <v>5</v>
      </c>
      <c r="B35" s="195">
        <f t="shared" si="0"/>
        <v>72</v>
      </c>
      <c r="C35" s="195">
        <f t="shared" si="1"/>
        <v>84</v>
      </c>
      <c r="D35" s="37" t="s">
        <v>583</v>
      </c>
      <c r="E35" s="40" t="s">
        <v>579</v>
      </c>
      <c r="F35" s="40"/>
      <c r="G35" s="197">
        <f t="shared" si="2"/>
        <v>0.38541666666666663</v>
      </c>
      <c r="H35" s="197">
        <f t="shared" si="3"/>
        <v>0.39999999999999997</v>
      </c>
      <c r="I35" s="197">
        <f t="shared" si="4"/>
        <v>0.41666666666666663</v>
      </c>
      <c r="J35" s="197">
        <f t="shared" si="5"/>
        <v>0.4358974358974359</v>
      </c>
      <c r="K35" s="197">
        <f t="shared" si="6"/>
        <v>0.45833333333333326</v>
      </c>
      <c r="L35" s="134"/>
      <c r="M35" s="132"/>
      <c r="N35" s="132"/>
      <c r="O35" s="132"/>
    </row>
    <row r="36" spans="1:15" s="117" customFormat="1" ht="12.75" customHeight="1">
      <c r="A36" s="195">
        <v>3.5</v>
      </c>
      <c r="B36" s="195">
        <f t="shared" si="0"/>
        <v>68.5</v>
      </c>
      <c r="C36" s="195">
        <f t="shared" si="1"/>
        <v>87.5</v>
      </c>
      <c r="D36" s="37" t="s">
        <v>584</v>
      </c>
      <c r="E36" s="40" t="s">
        <v>579</v>
      </c>
      <c r="F36" s="40"/>
      <c r="G36" s="197">
        <f t="shared" si="2"/>
        <v>0.39453125</v>
      </c>
      <c r="H36" s="197">
        <f t="shared" si="3"/>
        <v>0.4097222222222222</v>
      </c>
      <c r="I36" s="197">
        <f t="shared" si="4"/>
        <v>0.42708333333333326</v>
      </c>
      <c r="J36" s="197">
        <f t="shared" si="5"/>
        <v>0.4471153846153846</v>
      </c>
      <c r="K36" s="197">
        <f t="shared" si="6"/>
        <v>0.47048611111111105</v>
      </c>
      <c r="L36" s="134"/>
      <c r="M36" s="132"/>
      <c r="N36" s="132"/>
      <c r="O36" s="132"/>
    </row>
    <row r="37" spans="1:15" s="117" customFormat="1" ht="12.75" customHeight="1">
      <c r="A37" s="195">
        <v>5</v>
      </c>
      <c r="B37" s="195">
        <f t="shared" si="0"/>
        <v>63.5</v>
      </c>
      <c r="C37" s="195">
        <f t="shared" si="1"/>
        <v>92.5</v>
      </c>
      <c r="D37" s="37" t="s">
        <v>585</v>
      </c>
      <c r="E37" s="40" t="s">
        <v>586</v>
      </c>
      <c r="F37" s="40"/>
      <c r="G37" s="197">
        <f t="shared" si="2"/>
        <v>0.4075520833333333</v>
      </c>
      <c r="H37" s="197">
        <f t="shared" si="3"/>
        <v>0.42361111111111105</v>
      </c>
      <c r="I37" s="197">
        <f t="shared" si="4"/>
        <v>0.4419642857142857</v>
      </c>
      <c r="J37" s="197">
        <f t="shared" si="5"/>
        <v>0.46314102564102566</v>
      </c>
      <c r="K37" s="197">
        <f t="shared" si="6"/>
        <v>0.4878472222222222</v>
      </c>
      <c r="L37" s="134"/>
      <c r="M37" s="132"/>
      <c r="N37" s="132"/>
      <c r="O37" s="132"/>
    </row>
    <row r="38" spans="1:15" s="117" customFormat="1" ht="12.75" customHeight="1" hidden="1">
      <c r="A38" s="195"/>
      <c r="B38" s="195">
        <f t="shared" si="0"/>
        <v>63.5</v>
      </c>
      <c r="C38" s="195">
        <f t="shared" si="1"/>
        <v>92.5</v>
      </c>
      <c r="D38" s="127"/>
      <c r="E38" s="40"/>
      <c r="F38" s="40"/>
      <c r="G38" s="197">
        <f t="shared" si="2"/>
        <v>0.4075520833333333</v>
      </c>
      <c r="H38" s="197">
        <f t="shared" si="3"/>
        <v>0.42361111111111105</v>
      </c>
      <c r="I38" s="197">
        <f t="shared" si="4"/>
        <v>0.4419642857142857</v>
      </c>
      <c r="J38" s="197">
        <f t="shared" si="5"/>
        <v>0.46314102564102566</v>
      </c>
      <c r="K38" s="197">
        <f t="shared" si="6"/>
        <v>0.4878472222222222</v>
      </c>
      <c r="L38" s="134"/>
      <c r="M38" s="132"/>
      <c r="N38" s="132"/>
      <c r="O38" s="132"/>
    </row>
    <row r="39" spans="1:15" s="117" customFormat="1" ht="12.75" customHeight="1" hidden="1">
      <c r="A39" s="195"/>
      <c r="B39" s="195">
        <f t="shared" si="0"/>
        <v>63.5</v>
      </c>
      <c r="C39" s="195">
        <f t="shared" si="1"/>
        <v>92.5</v>
      </c>
      <c r="D39" s="127"/>
      <c r="E39" s="40"/>
      <c r="F39" s="40"/>
      <c r="G39" s="197">
        <f t="shared" si="2"/>
        <v>0.4075520833333333</v>
      </c>
      <c r="H39" s="197">
        <f t="shared" si="3"/>
        <v>0.42361111111111105</v>
      </c>
      <c r="I39" s="197">
        <f t="shared" si="4"/>
        <v>0.4419642857142857</v>
      </c>
      <c r="J39" s="197">
        <f t="shared" si="5"/>
        <v>0.46314102564102566</v>
      </c>
      <c r="K39" s="197">
        <f t="shared" si="6"/>
        <v>0.4878472222222222</v>
      </c>
      <c r="L39" s="123"/>
      <c r="M39" s="132"/>
      <c r="N39" s="132"/>
      <c r="O39" s="132"/>
    </row>
    <row r="40" spans="1:15" s="117" customFormat="1" ht="12.75" customHeight="1" hidden="1">
      <c r="A40" s="195"/>
      <c r="B40" s="195">
        <f t="shared" si="0"/>
        <v>63.5</v>
      </c>
      <c r="C40" s="195">
        <f t="shared" si="1"/>
        <v>92.5</v>
      </c>
      <c r="D40" s="127"/>
      <c r="E40" s="40"/>
      <c r="F40" s="40"/>
      <c r="G40" s="197">
        <f t="shared" si="2"/>
        <v>0.4075520833333333</v>
      </c>
      <c r="H40" s="197">
        <f t="shared" si="3"/>
        <v>0.42361111111111105</v>
      </c>
      <c r="I40" s="197">
        <f t="shared" si="4"/>
        <v>0.4419642857142857</v>
      </c>
      <c r="J40" s="197">
        <f t="shared" si="5"/>
        <v>0.46314102564102566</v>
      </c>
      <c r="K40" s="197">
        <f t="shared" si="6"/>
        <v>0.4878472222222222</v>
      </c>
      <c r="L40" s="123"/>
      <c r="M40" s="132"/>
      <c r="N40" s="132"/>
      <c r="O40" s="132"/>
    </row>
    <row r="41" spans="1:15" s="117" customFormat="1" ht="12.75" customHeight="1" hidden="1">
      <c r="A41" s="195"/>
      <c r="B41" s="195">
        <f t="shared" si="0"/>
        <v>63.5</v>
      </c>
      <c r="C41" s="195">
        <f t="shared" si="1"/>
        <v>92.5</v>
      </c>
      <c r="D41" s="127"/>
      <c r="E41" s="40"/>
      <c r="F41" s="40"/>
      <c r="G41" s="197">
        <f t="shared" si="2"/>
        <v>0.4075520833333333</v>
      </c>
      <c r="H41" s="197">
        <f t="shared" si="3"/>
        <v>0.42361111111111105</v>
      </c>
      <c r="I41" s="197">
        <f t="shared" si="4"/>
        <v>0.4419642857142857</v>
      </c>
      <c r="J41" s="197">
        <f t="shared" si="5"/>
        <v>0.46314102564102566</v>
      </c>
      <c r="K41" s="197">
        <f t="shared" si="6"/>
        <v>0.4878472222222222</v>
      </c>
      <c r="L41" s="123"/>
      <c r="M41" s="132"/>
      <c r="N41" s="132"/>
      <c r="O41" s="132"/>
    </row>
    <row r="42" spans="1:15" s="117" customFormat="1" ht="12.75" customHeight="1" hidden="1">
      <c r="A42" s="195"/>
      <c r="B42" s="195">
        <f t="shared" si="0"/>
        <v>63.5</v>
      </c>
      <c r="C42" s="195">
        <f t="shared" si="1"/>
        <v>92.5</v>
      </c>
      <c r="D42" s="127"/>
      <c r="E42" s="40"/>
      <c r="F42" s="40"/>
      <c r="G42" s="197">
        <f t="shared" si="2"/>
        <v>0.4075520833333333</v>
      </c>
      <c r="H42" s="197">
        <f t="shared" si="3"/>
        <v>0.42361111111111105</v>
      </c>
      <c r="I42" s="197">
        <f t="shared" si="4"/>
        <v>0.4419642857142857</v>
      </c>
      <c r="J42" s="197">
        <f t="shared" si="5"/>
        <v>0.46314102564102566</v>
      </c>
      <c r="K42" s="197">
        <f t="shared" si="6"/>
        <v>0.4878472222222222</v>
      </c>
      <c r="L42" s="123"/>
      <c r="M42" s="132"/>
      <c r="N42" s="132"/>
      <c r="O42" s="132"/>
    </row>
    <row r="43" spans="1:15" s="117" customFormat="1" ht="12.75" customHeight="1" hidden="1">
      <c r="A43" s="195"/>
      <c r="B43" s="195">
        <f t="shared" si="0"/>
        <v>63.5</v>
      </c>
      <c r="C43" s="195">
        <f t="shared" si="1"/>
        <v>92.5</v>
      </c>
      <c r="D43" s="127"/>
      <c r="E43" s="40"/>
      <c r="F43" s="40"/>
      <c r="G43" s="197">
        <f t="shared" si="2"/>
        <v>0.4075520833333333</v>
      </c>
      <c r="H43" s="197">
        <f t="shared" si="3"/>
        <v>0.42361111111111105</v>
      </c>
      <c r="I43" s="197">
        <f t="shared" si="4"/>
        <v>0.4419642857142857</v>
      </c>
      <c r="J43" s="197">
        <f t="shared" si="5"/>
        <v>0.46314102564102566</v>
      </c>
      <c r="K43" s="197">
        <f t="shared" si="6"/>
        <v>0.4878472222222222</v>
      </c>
      <c r="L43" s="123"/>
      <c r="M43" s="132"/>
      <c r="N43" s="132"/>
      <c r="O43" s="132"/>
    </row>
    <row r="44" spans="1:15" s="117" customFormat="1" ht="12.75" customHeight="1" hidden="1">
      <c r="A44" s="195"/>
      <c r="B44" s="195">
        <f t="shared" si="0"/>
        <v>63.5</v>
      </c>
      <c r="C44" s="195">
        <f t="shared" si="1"/>
        <v>92.5</v>
      </c>
      <c r="D44" s="127"/>
      <c r="E44" s="40"/>
      <c r="F44" s="40"/>
      <c r="G44" s="197">
        <f t="shared" si="2"/>
        <v>0.4075520833333333</v>
      </c>
      <c r="H44" s="197">
        <f t="shared" si="3"/>
        <v>0.42361111111111105</v>
      </c>
      <c r="I44" s="197">
        <f t="shared" si="4"/>
        <v>0.4419642857142857</v>
      </c>
      <c r="J44" s="197">
        <f t="shared" si="5"/>
        <v>0.46314102564102566</v>
      </c>
      <c r="K44" s="197">
        <f t="shared" si="6"/>
        <v>0.4878472222222222</v>
      </c>
      <c r="L44" s="123"/>
      <c r="M44" s="132"/>
      <c r="N44" s="132"/>
      <c r="O44" s="132"/>
    </row>
    <row r="45" spans="1:15" s="117" customFormat="1" ht="12.75" customHeight="1" hidden="1">
      <c r="A45" s="195"/>
      <c r="B45" s="195">
        <f t="shared" si="0"/>
        <v>63.5</v>
      </c>
      <c r="C45" s="195">
        <f t="shared" si="1"/>
        <v>92.5</v>
      </c>
      <c r="D45" s="127"/>
      <c r="E45" s="40"/>
      <c r="F45" s="40"/>
      <c r="G45" s="197">
        <f t="shared" si="2"/>
        <v>0.4075520833333333</v>
      </c>
      <c r="H45" s="197">
        <f t="shared" si="3"/>
        <v>0.42361111111111105</v>
      </c>
      <c r="I45" s="197">
        <f t="shared" si="4"/>
        <v>0.4419642857142857</v>
      </c>
      <c r="J45" s="197">
        <f t="shared" si="5"/>
        <v>0.46314102564102566</v>
      </c>
      <c r="K45" s="197">
        <f t="shared" si="6"/>
        <v>0.4878472222222222</v>
      </c>
      <c r="L45" s="123"/>
      <c r="M45" s="132"/>
      <c r="N45" s="132"/>
      <c r="O45" s="132"/>
    </row>
    <row r="46" spans="1:15" s="117" customFormat="1" ht="12.75" customHeight="1" hidden="1">
      <c r="A46" s="195"/>
      <c r="B46" s="195">
        <f t="shared" si="0"/>
        <v>63.5</v>
      </c>
      <c r="C46" s="195">
        <f t="shared" si="1"/>
        <v>92.5</v>
      </c>
      <c r="D46" s="127"/>
      <c r="E46" s="40"/>
      <c r="F46" s="40"/>
      <c r="G46" s="197">
        <f t="shared" si="2"/>
        <v>0.4075520833333333</v>
      </c>
      <c r="H46" s="197">
        <f t="shared" si="3"/>
        <v>0.42361111111111105</v>
      </c>
      <c r="I46" s="197">
        <f t="shared" si="4"/>
        <v>0.4419642857142857</v>
      </c>
      <c r="J46" s="197">
        <f t="shared" si="5"/>
        <v>0.46314102564102566</v>
      </c>
      <c r="K46" s="197">
        <f t="shared" si="6"/>
        <v>0.4878472222222222</v>
      </c>
      <c r="L46" s="123"/>
      <c r="M46" s="132"/>
      <c r="N46" s="132"/>
      <c r="O46" s="132"/>
    </row>
    <row r="47" spans="1:15" s="117" customFormat="1" ht="12.75" customHeight="1" hidden="1">
      <c r="A47" s="195"/>
      <c r="B47" s="195">
        <f t="shared" si="0"/>
        <v>63.5</v>
      </c>
      <c r="C47" s="195">
        <f t="shared" si="1"/>
        <v>92.5</v>
      </c>
      <c r="D47" s="127"/>
      <c r="E47" s="40"/>
      <c r="F47" s="40"/>
      <c r="G47" s="197">
        <f t="shared" si="2"/>
        <v>0.4075520833333333</v>
      </c>
      <c r="H47" s="197">
        <f t="shared" si="3"/>
        <v>0.42361111111111105</v>
      </c>
      <c r="I47" s="197">
        <f t="shared" si="4"/>
        <v>0.4419642857142857</v>
      </c>
      <c r="J47" s="197">
        <f t="shared" si="5"/>
        <v>0.46314102564102566</v>
      </c>
      <c r="K47" s="197">
        <f t="shared" si="6"/>
        <v>0.4878472222222222</v>
      </c>
      <c r="L47" s="123"/>
      <c r="M47" s="132"/>
      <c r="N47" s="132"/>
      <c r="O47" s="132"/>
    </row>
    <row r="48" spans="1:15" s="117" customFormat="1" ht="12.75" customHeight="1" hidden="1">
      <c r="A48" s="195"/>
      <c r="B48" s="195">
        <f t="shared" si="0"/>
        <v>63.5</v>
      </c>
      <c r="C48" s="195">
        <f t="shared" si="1"/>
        <v>92.5</v>
      </c>
      <c r="D48" s="127"/>
      <c r="E48" s="40"/>
      <c r="F48" s="40"/>
      <c r="G48" s="197">
        <f t="shared" si="2"/>
        <v>0.4075520833333333</v>
      </c>
      <c r="H48" s="197">
        <f t="shared" si="3"/>
        <v>0.42361111111111105</v>
      </c>
      <c r="I48" s="197">
        <f t="shared" si="4"/>
        <v>0.4419642857142857</v>
      </c>
      <c r="J48" s="197">
        <f t="shared" si="5"/>
        <v>0.46314102564102566</v>
      </c>
      <c r="K48" s="197">
        <f t="shared" si="6"/>
        <v>0.4878472222222222</v>
      </c>
      <c r="L48" s="123"/>
      <c r="M48" s="132"/>
      <c r="N48" s="132"/>
      <c r="O48" s="132"/>
    </row>
    <row r="49" spans="1:15" s="117" customFormat="1" ht="12.75" customHeight="1">
      <c r="A49" s="195">
        <v>6.5</v>
      </c>
      <c r="B49" s="195">
        <f t="shared" si="0"/>
        <v>57</v>
      </c>
      <c r="C49" s="195">
        <f t="shared" si="1"/>
        <v>99</v>
      </c>
      <c r="D49" s="33" t="s">
        <v>587</v>
      </c>
      <c r="E49" s="40"/>
      <c r="F49" s="40"/>
      <c r="G49" s="197">
        <f t="shared" si="2"/>
        <v>0.42447916666666663</v>
      </c>
      <c r="H49" s="197">
        <f t="shared" si="3"/>
        <v>0.44166666666666665</v>
      </c>
      <c r="I49" s="197">
        <f t="shared" si="4"/>
        <v>0.46130952380952384</v>
      </c>
      <c r="J49" s="197">
        <f t="shared" si="5"/>
        <v>0.4839743589743589</v>
      </c>
      <c r="K49" s="197">
        <f t="shared" si="6"/>
        <v>0.5104166666666666</v>
      </c>
      <c r="L49" s="123"/>
      <c r="M49" s="132"/>
      <c r="N49" s="132"/>
      <c r="O49" s="132"/>
    </row>
    <row r="50" spans="1:15" s="282" customFormat="1" ht="12.75" customHeight="1">
      <c r="A50" s="283"/>
      <c r="B50" s="283"/>
      <c r="C50" s="283"/>
      <c r="D50" s="274" t="s">
        <v>21</v>
      </c>
      <c r="E50" s="265"/>
      <c r="F50" s="265"/>
      <c r="G50" s="265"/>
      <c r="H50" s="265"/>
      <c r="I50" s="265"/>
      <c r="J50" s="265"/>
      <c r="K50" s="284"/>
      <c r="L50" s="268"/>
      <c r="M50" s="277"/>
      <c r="N50" s="277"/>
      <c r="O50" s="277"/>
    </row>
    <row r="51" spans="1:15" s="117" customFormat="1" ht="12.75" customHeight="1">
      <c r="A51" s="195">
        <v>0</v>
      </c>
      <c r="B51" s="195">
        <f>B49</f>
        <v>57</v>
      </c>
      <c r="C51" s="195">
        <f>C49</f>
        <v>99</v>
      </c>
      <c r="D51" s="33" t="s">
        <v>587</v>
      </c>
      <c r="E51" s="40" t="s">
        <v>588</v>
      </c>
      <c r="F51" s="40"/>
      <c r="G51" s="196">
        <f>$L$6</f>
        <v>0.4895833333333333</v>
      </c>
      <c r="H51" s="196">
        <f>$L$6</f>
        <v>0.4895833333333333</v>
      </c>
      <c r="I51" s="196">
        <f>$L$6</f>
        <v>0.4895833333333333</v>
      </c>
      <c r="J51" s="196">
        <f>$M$6</f>
        <v>0.4895833333333333</v>
      </c>
      <c r="K51" s="196">
        <f>$M$6</f>
        <v>0.4895833333333333</v>
      </c>
      <c r="L51" s="123">
        <f>A51</f>
        <v>0</v>
      </c>
      <c r="M51" s="132"/>
      <c r="N51" s="132"/>
      <c r="O51" s="132"/>
    </row>
    <row r="52" spans="1:15" s="117" customFormat="1" ht="12.75" customHeight="1">
      <c r="A52" s="195">
        <v>7.5</v>
      </c>
      <c r="B52" s="195">
        <f>B51-A52</f>
        <v>49.5</v>
      </c>
      <c r="C52" s="195">
        <f>C51+A52</f>
        <v>106.5</v>
      </c>
      <c r="D52" s="37" t="s">
        <v>589</v>
      </c>
      <c r="E52" s="40" t="s">
        <v>588</v>
      </c>
      <c r="F52" s="40"/>
      <c r="G52" s="197">
        <f>SUM($G$51+$O$3*L52)</f>
        <v>0.5091145833333333</v>
      </c>
      <c r="H52" s="197">
        <f>SUM($H$51+$P$3*L52)</f>
        <v>0.5104166666666666</v>
      </c>
      <c r="I52" s="197">
        <f>SUM($I$51+$Q$3*L52)</f>
        <v>0.5119047619047619</v>
      </c>
      <c r="J52" s="197">
        <f>SUM($J$51+$R$3*L52)</f>
        <v>0.5136217948717948</v>
      </c>
      <c r="K52" s="197">
        <f>SUM($K$51+$S$3*L52)</f>
        <v>0.515625</v>
      </c>
      <c r="L52" s="123">
        <f>L51+A52</f>
        <v>7.5</v>
      </c>
      <c r="M52" s="132"/>
      <c r="N52" s="132"/>
      <c r="O52" s="132"/>
    </row>
    <row r="53" spans="1:15" s="117" customFormat="1" ht="12.75" customHeight="1">
      <c r="A53" s="195">
        <v>3.5</v>
      </c>
      <c r="B53" s="195">
        <f aca="true" t="shared" si="7" ref="B53:B58">B52-A53</f>
        <v>46</v>
      </c>
      <c r="C53" s="195">
        <f aca="true" t="shared" si="8" ref="C53:C58">C52+A53</f>
        <v>110</v>
      </c>
      <c r="D53" s="96" t="s">
        <v>591</v>
      </c>
      <c r="E53" s="40" t="s">
        <v>588</v>
      </c>
      <c r="F53" s="40"/>
      <c r="G53" s="197">
        <f aca="true" t="shared" si="9" ref="G53:G80">SUM($G$51+$O$3*L53)</f>
        <v>0.5182291666666666</v>
      </c>
      <c r="H53" s="197">
        <f aca="true" t="shared" si="10" ref="H53:H80">SUM($H$51+$P$3*L53)</f>
        <v>0.5201388888888888</v>
      </c>
      <c r="I53" s="197">
        <f aca="true" t="shared" si="11" ref="I53:I80">SUM($I$51+$Q$3*L53)</f>
        <v>0.5223214285714286</v>
      </c>
      <c r="J53" s="197">
        <f aca="true" t="shared" si="12" ref="J53:J80">SUM($J$51+$R$3*L53)</f>
        <v>0.5248397435897436</v>
      </c>
      <c r="K53" s="197">
        <f aca="true" t="shared" si="13" ref="K53:K80">SUM($K$51+$S$3*L53)</f>
        <v>0.5277777777777778</v>
      </c>
      <c r="L53" s="123">
        <f aca="true" t="shared" si="14" ref="L53:L80">L52+A53</f>
        <v>11</v>
      </c>
      <c r="M53" s="132"/>
      <c r="N53" s="132"/>
      <c r="O53" s="132"/>
    </row>
    <row r="54" spans="1:15" s="117" customFormat="1" ht="12.75" customHeight="1">
      <c r="A54" s="195">
        <v>1</v>
      </c>
      <c r="B54" s="195">
        <f t="shared" si="7"/>
        <v>45</v>
      </c>
      <c r="C54" s="195">
        <f t="shared" si="8"/>
        <v>111</v>
      </c>
      <c r="D54" s="37" t="s">
        <v>590</v>
      </c>
      <c r="E54" s="40" t="s">
        <v>588</v>
      </c>
      <c r="F54" s="40"/>
      <c r="G54" s="197">
        <f t="shared" si="9"/>
        <v>0.5208333333333333</v>
      </c>
      <c r="H54" s="197">
        <f t="shared" si="10"/>
        <v>0.5229166666666667</v>
      </c>
      <c r="I54" s="197">
        <f t="shared" si="11"/>
        <v>0.5252976190476191</v>
      </c>
      <c r="J54" s="197">
        <f t="shared" si="12"/>
        <v>0.5280448717948718</v>
      </c>
      <c r="K54" s="197">
        <f t="shared" si="13"/>
        <v>0.53125</v>
      </c>
      <c r="L54" s="123">
        <f t="shared" si="14"/>
        <v>12</v>
      </c>
      <c r="M54" s="132"/>
      <c r="N54" s="132"/>
      <c r="O54" s="132"/>
    </row>
    <row r="55" spans="1:15" s="117" customFormat="1" ht="12.75" customHeight="1">
      <c r="A55" s="195">
        <v>5.5</v>
      </c>
      <c r="B55" s="195">
        <f t="shared" si="7"/>
        <v>39.5</v>
      </c>
      <c r="C55" s="195">
        <f t="shared" si="8"/>
        <v>116.5</v>
      </c>
      <c r="D55" s="96" t="s">
        <v>592</v>
      </c>
      <c r="E55" s="40" t="s">
        <v>588</v>
      </c>
      <c r="F55" s="40"/>
      <c r="G55" s="197">
        <f t="shared" si="9"/>
        <v>0.53515625</v>
      </c>
      <c r="H55" s="197">
        <f t="shared" si="10"/>
        <v>0.5381944444444444</v>
      </c>
      <c r="I55" s="197">
        <f t="shared" si="11"/>
        <v>0.5416666666666666</v>
      </c>
      <c r="J55" s="197">
        <f t="shared" si="12"/>
        <v>0.5456730769230769</v>
      </c>
      <c r="K55" s="197">
        <f t="shared" si="13"/>
        <v>0.5503472222222222</v>
      </c>
      <c r="L55" s="123">
        <f t="shared" si="14"/>
        <v>17.5</v>
      </c>
      <c r="M55" s="132"/>
      <c r="N55" s="132"/>
      <c r="O55" s="132"/>
    </row>
    <row r="56" spans="1:15" s="117" customFormat="1" ht="12.75" customHeight="1">
      <c r="A56" s="195">
        <v>5.5</v>
      </c>
      <c r="B56" s="195">
        <f t="shared" si="7"/>
        <v>34</v>
      </c>
      <c r="C56" s="195">
        <f t="shared" si="8"/>
        <v>122</v>
      </c>
      <c r="D56" s="37" t="s">
        <v>593</v>
      </c>
      <c r="E56" s="40" t="s">
        <v>588</v>
      </c>
      <c r="F56" s="40"/>
      <c r="G56" s="197">
        <f t="shared" si="9"/>
        <v>0.5494791666666666</v>
      </c>
      <c r="H56" s="197">
        <f t="shared" si="10"/>
        <v>0.5534722222222221</v>
      </c>
      <c r="I56" s="197">
        <f t="shared" si="11"/>
        <v>0.5580357142857143</v>
      </c>
      <c r="J56" s="197">
        <f t="shared" si="12"/>
        <v>0.563301282051282</v>
      </c>
      <c r="K56" s="197">
        <f t="shared" si="13"/>
        <v>0.5694444444444444</v>
      </c>
      <c r="L56" s="123">
        <f t="shared" si="14"/>
        <v>23</v>
      </c>
      <c r="M56" s="132"/>
      <c r="N56" s="132"/>
      <c r="O56" s="132"/>
    </row>
    <row r="57" spans="1:15" s="117" customFormat="1" ht="12.75" customHeight="1">
      <c r="A57" s="195">
        <v>2.5</v>
      </c>
      <c r="B57" s="195">
        <f t="shared" si="7"/>
        <v>31.5</v>
      </c>
      <c r="C57" s="195">
        <f t="shared" si="8"/>
        <v>124.5</v>
      </c>
      <c r="D57" s="96" t="s">
        <v>594</v>
      </c>
      <c r="E57" s="40" t="s">
        <v>588</v>
      </c>
      <c r="F57" s="40"/>
      <c r="G57" s="197">
        <f t="shared" si="9"/>
        <v>0.5559895833333333</v>
      </c>
      <c r="H57" s="197">
        <f t="shared" si="10"/>
        <v>0.5604166666666667</v>
      </c>
      <c r="I57" s="197">
        <f t="shared" si="11"/>
        <v>0.5654761904761905</v>
      </c>
      <c r="J57" s="197">
        <f t="shared" si="12"/>
        <v>0.5713141025641025</v>
      </c>
      <c r="K57" s="197">
        <f t="shared" si="13"/>
        <v>0.578125</v>
      </c>
      <c r="L57" s="123">
        <f t="shared" si="14"/>
        <v>25.5</v>
      </c>
      <c r="M57" s="132"/>
      <c r="N57" s="132"/>
      <c r="O57" s="132"/>
    </row>
    <row r="58" spans="1:15" s="117" customFormat="1" ht="12.75" customHeight="1">
      <c r="A58" s="195">
        <v>1.5</v>
      </c>
      <c r="B58" s="195">
        <f t="shared" si="7"/>
        <v>30</v>
      </c>
      <c r="C58" s="195">
        <f t="shared" si="8"/>
        <v>126</v>
      </c>
      <c r="D58" s="225" t="s">
        <v>595</v>
      </c>
      <c r="E58" s="40" t="s">
        <v>548</v>
      </c>
      <c r="F58" s="40"/>
      <c r="G58" s="197">
        <f t="shared" si="9"/>
        <v>0.5598958333333333</v>
      </c>
      <c r="H58" s="197">
        <f t="shared" si="10"/>
        <v>0.5645833333333333</v>
      </c>
      <c r="I58" s="197">
        <f t="shared" si="11"/>
        <v>0.5699404761904762</v>
      </c>
      <c r="J58" s="197">
        <f t="shared" si="12"/>
        <v>0.5761217948717948</v>
      </c>
      <c r="K58" s="197">
        <f t="shared" si="13"/>
        <v>0.5833333333333333</v>
      </c>
      <c r="L58" s="123">
        <f t="shared" si="14"/>
        <v>27</v>
      </c>
      <c r="M58" s="132"/>
      <c r="N58" s="132"/>
      <c r="O58" s="132"/>
    </row>
    <row r="59" spans="1:15" s="117" customFormat="1" ht="12.75" customHeight="1">
      <c r="A59" s="195">
        <v>4.5</v>
      </c>
      <c r="B59" s="195">
        <f>B58-A59</f>
        <v>25.5</v>
      </c>
      <c r="C59" s="195">
        <f>C58+A59</f>
        <v>130.5</v>
      </c>
      <c r="D59" s="96" t="s">
        <v>596</v>
      </c>
      <c r="E59" s="40" t="s">
        <v>548</v>
      </c>
      <c r="F59" s="40"/>
      <c r="G59" s="197">
        <f t="shared" si="9"/>
        <v>0.5716145833333333</v>
      </c>
      <c r="H59" s="197">
        <f t="shared" si="10"/>
        <v>0.5770833333333333</v>
      </c>
      <c r="I59" s="197">
        <f t="shared" si="11"/>
        <v>0.5833333333333333</v>
      </c>
      <c r="J59" s="197">
        <f t="shared" si="12"/>
        <v>0.5905448717948718</v>
      </c>
      <c r="K59" s="197">
        <f t="shared" si="13"/>
        <v>0.5989583333333333</v>
      </c>
      <c r="L59" s="123">
        <f t="shared" si="14"/>
        <v>31.5</v>
      </c>
      <c r="M59" s="132"/>
      <c r="N59" s="132"/>
      <c r="O59" s="132"/>
    </row>
    <row r="60" spans="1:15" s="117" customFormat="1" ht="12.75" customHeight="1">
      <c r="A60" s="195">
        <v>4</v>
      </c>
      <c r="B60" s="195">
        <f>B59-A60</f>
        <v>21.5</v>
      </c>
      <c r="C60" s="195">
        <f>C59+A60</f>
        <v>134.5</v>
      </c>
      <c r="D60" s="96" t="s">
        <v>597</v>
      </c>
      <c r="E60" s="40" t="s">
        <v>548</v>
      </c>
      <c r="F60" s="40"/>
      <c r="G60" s="197">
        <f t="shared" si="9"/>
        <v>0.58203125</v>
      </c>
      <c r="H60" s="197">
        <f t="shared" si="10"/>
        <v>0.5881944444444445</v>
      </c>
      <c r="I60" s="197">
        <f t="shared" si="11"/>
        <v>0.5952380952380952</v>
      </c>
      <c r="J60" s="197">
        <f t="shared" si="12"/>
        <v>0.6033653846153846</v>
      </c>
      <c r="K60" s="197">
        <f t="shared" si="13"/>
        <v>0.6128472222222222</v>
      </c>
      <c r="L60" s="123">
        <f t="shared" si="14"/>
        <v>35.5</v>
      </c>
      <c r="M60" s="132"/>
      <c r="N60" s="132"/>
      <c r="O60" s="132"/>
    </row>
    <row r="61" spans="1:15" s="117" customFormat="1" ht="12.75" customHeight="1">
      <c r="A61" s="195">
        <v>4</v>
      </c>
      <c r="B61" s="195">
        <f aca="true" t="shared" si="15" ref="B61:B79">B60-A61</f>
        <v>17.5</v>
      </c>
      <c r="C61" s="195">
        <f aca="true" t="shared" si="16" ref="C61:C79">C60+A61</f>
        <v>138.5</v>
      </c>
      <c r="D61" s="96" t="s">
        <v>598</v>
      </c>
      <c r="E61" s="40" t="s">
        <v>548</v>
      </c>
      <c r="F61" s="40"/>
      <c r="G61" s="197">
        <f t="shared" si="9"/>
        <v>0.5924479166666666</v>
      </c>
      <c r="H61" s="197">
        <f t="shared" si="10"/>
        <v>0.5993055555555555</v>
      </c>
      <c r="I61" s="197">
        <f t="shared" si="11"/>
        <v>0.6071428571428571</v>
      </c>
      <c r="J61" s="197">
        <f t="shared" si="12"/>
        <v>0.6161858974358974</v>
      </c>
      <c r="K61" s="197">
        <f t="shared" si="13"/>
        <v>0.626736111111111</v>
      </c>
      <c r="L61" s="123">
        <f t="shared" si="14"/>
        <v>39.5</v>
      </c>
      <c r="M61" s="132"/>
      <c r="N61" s="132"/>
      <c r="O61" s="132"/>
    </row>
    <row r="62" spans="1:15" s="117" customFormat="1" ht="12.75" customHeight="1">
      <c r="A62" s="195">
        <v>4.5</v>
      </c>
      <c r="B62" s="195">
        <f t="shared" si="15"/>
        <v>13</v>
      </c>
      <c r="C62" s="195">
        <f t="shared" si="16"/>
        <v>143</v>
      </c>
      <c r="D62" s="96" t="s">
        <v>599</v>
      </c>
      <c r="E62" s="40" t="s">
        <v>548</v>
      </c>
      <c r="F62" s="40"/>
      <c r="G62" s="197">
        <f t="shared" si="9"/>
        <v>0.6041666666666666</v>
      </c>
      <c r="H62" s="197">
        <f t="shared" si="10"/>
        <v>0.6118055555555555</v>
      </c>
      <c r="I62" s="197">
        <f t="shared" si="11"/>
        <v>0.6205357142857142</v>
      </c>
      <c r="J62" s="197">
        <f t="shared" si="12"/>
        <v>0.6306089743589743</v>
      </c>
      <c r="K62" s="197">
        <f t="shared" si="13"/>
        <v>0.642361111111111</v>
      </c>
      <c r="L62" s="123">
        <f t="shared" si="14"/>
        <v>44</v>
      </c>
      <c r="M62" s="132"/>
      <c r="N62" s="132"/>
      <c r="O62" s="132"/>
    </row>
    <row r="63" spans="1:15" s="117" customFormat="1" ht="12.75" customHeight="1">
      <c r="A63" s="195">
        <v>4.5</v>
      </c>
      <c r="B63" s="195">
        <f t="shared" si="15"/>
        <v>8.5</v>
      </c>
      <c r="C63" s="195">
        <f t="shared" si="16"/>
        <v>147.5</v>
      </c>
      <c r="D63" s="96" t="s">
        <v>600</v>
      </c>
      <c r="E63" s="40" t="s">
        <v>548</v>
      </c>
      <c r="F63" s="40"/>
      <c r="G63" s="197">
        <f t="shared" si="9"/>
        <v>0.6158854166666666</v>
      </c>
      <c r="H63" s="197">
        <f t="shared" si="10"/>
        <v>0.6243055555555556</v>
      </c>
      <c r="I63" s="197">
        <f t="shared" si="11"/>
        <v>0.6339285714285714</v>
      </c>
      <c r="J63" s="197">
        <f t="shared" si="12"/>
        <v>0.6450320512820513</v>
      </c>
      <c r="K63" s="197">
        <f t="shared" si="13"/>
        <v>0.657986111111111</v>
      </c>
      <c r="L63" s="123">
        <f t="shared" si="14"/>
        <v>48.5</v>
      </c>
      <c r="M63" s="132"/>
      <c r="N63" s="132"/>
      <c r="O63" s="132"/>
    </row>
    <row r="64" spans="1:15" s="117" customFormat="1" ht="12.75" customHeight="1">
      <c r="A64" s="195">
        <v>3.5</v>
      </c>
      <c r="B64" s="195">
        <f t="shared" si="15"/>
        <v>5</v>
      </c>
      <c r="C64" s="195">
        <f t="shared" si="16"/>
        <v>151</v>
      </c>
      <c r="D64" s="96" t="s">
        <v>867</v>
      </c>
      <c r="E64" s="40" t="s">
        <v>548</v>
      </c>
      <c r="F64" s="40"/>
      <c r="G64" s="197">
        <f t="shared" si="9"/>
        <v>0.625</v>
      </c>
      <c r="H64" s="197">
        <f t="shared" si="10"/>
        <v>0.6340277777777777</v>
      </c>
      <c r="I64" s="197">
        <f t="shared" si="11"/>
        <v>0.6443452380952381</v>
      </c>
      <c r="J64" s="197">
        <f t="shared" si="12"/>
        <v>0.65625</v>
      </c>
      <c r="K64" s="197">
        <f t="shared" si="13"/>
        <v>0.6701388888888888</v>
      </c>
      <c r="L64" s="123">
        <f t="shared" si="14"/>
        <v>52</v>
      </c>
      <c r="M64" s="132"/>
      <c r="N64" s="132"/>
      <c r="O64" s="132"/>
    </row>
    <row r="65" spans="1:15" s="117" customFormat="1" ht="12.75" customHeight="1" hidden="1">
      <c r="A65" s="195"/>
      <c r="B65" s="195">
        <f t="shared" si="15"/>
        <v>5</v>
      </c>
      <c r="C65" s="195">
        <f t="shared" si="16"/>
        <v>151</v>
      </c>
      <c r="D65" s="96"/>
      <c r="E65" s="40"/>
      <c r="F65" s="40"/>
      <c r="G65" s="197">
        <f t="shared" si="9"/>
        <v>0.625</v>
      </c>
      <c r="H65" s="197">
        <f t="shared" si="10"/>
        <v>0.6340277777777777</v>
      </c>
      <c r="I65" s="197">
        <f t="shared" si="11"/>
        <v>0.6443452380952381</v>
      </c>
      <c r="J65" s="197">
        <f t="shared" si="12"/>
        <v>0.65625</v>
      </c>
      <c r="K65" s="197">
        <f t="shared" si="13"/>
        <v>0.6701388888888888</v>
      </c>
      <c r="L65" s="123">
        <f t="shared" si="14"/>
        <v>52</v>
      </c>
      <c r="M65" s="132"/>
      <c r="N65" s="132"/>
      <c r="O65" s="132"/>
    </row>
    <row r="66" spans="1:13" s="117" customFormat="1" ht="12.75" customHeight="1" hidden="1">
      <c r="A66" s="195"/>
      <c r="B66" s="195">
        <f t="shared" si="15"/>
        <v>5</v>
      </c>
      <c r="C66" s="195">
        <f t="shared" si="16"/>
        <v>151</v>
      </c>
      <c r="D66" s="96"/>
      <c r="E66" s="40"/>
      <c r="F66" s="40"/>
      <c r="G66" s="197">
        <f t="shared" si="9"/>
        <v>0.625</v>
      </c>
      <c r="H66" s="197">
        <f t="shared" si="10"/>
        <v>0.6340277777777777</v>
      </c>
      <c r="I66" s="197">
        <f t="shared" si="11"/>
        <v>0.6443452380952381</v>
      </c>
      <c r="J66" s="197">
        <f t="shared" si="12"/>
        <v>0.65625</v>
      </c>
      <c r="K66" s="197">
        <f t="shared" si="13"/>
        <v>0.6701388888888888</v>
      </c>
      <c r="L66" s="123">
        <f t="shared" si="14"/>
        <v>52</v>
      </c>
      <c r="M66" s="132"/>
    </row>
    <row r="67" spans="1:13" ht="12.75" customHeight="1" hidden="1">
      <c r="A67" s="195"/>
      <c r="B67" s="195">
        <f t="shared" si="15"/>
        <v>5</v>
      </c>
      <c r="C67" s="195">
        <f t="shared" si="16"/>
        <v>151</v>
      </c>
      <c r="D67" s="96"/>
      <c r="E67" s="40"/>
      <c r="F67" s="40"/>
      <c r="G67" s="197">
        <f t="shared" si="9"/>
        <v>0.625</v>
      </c>
      <c r="H67" s="197">
        <f t="shared" si="10"/>
        <v>0.6340277777777777</v>
      </c>
      <c r="I67" s="197">
        <f t="shared" si="11"/>
        <v>0.6443452380952381</v>
      </c>
      <c r="J67" s="197">
        <f t="shared" si="12"/>
        <v>0.65625</v>
      </c>
      <c r="K67" s="197">
        <f t="shared" si="13"/>
        <v>0.6701388888888888</v>
      </c>
      <c r="L67" s="123">
        <f t="shared" si="14"/>
        <v>52</v>
      </c>
      <c r="M67" s="4"/>
    </row>
    <row r="68" spans="1:13" ht="12.75" customHeight="1" hidden="1">
      <c r="A68" s="195"/>
      <c r="B68" s="195">
        <f t="shared" si="15"/>
        <v>5</v>
      </c>
      <c r="C68" s="195">
        <f t="shared" si="16"/>
        <v>151</v>
      </c>
      <c r="D68" s="96"/>
      <c r="E68" s="40"/>
      <c r="F68" s="40"/>
      <c r="G68" s="197">
        <f t="shared" si="9"/>
        <v>0.625</v>
      </c>
      <c r="H68" s="197">
        <f t="shared" si="10"/>
        <v>0.6340277777777777</v>
      </c>
      <c r="I68" s="197">
        <f t="shared" si="11"/>
        <v>0.6443452380952381</v>
      </c>
      <c r="J68" s="197">
        <f t="shared" si="12"/>
        <v>0.65625</v>
      </c>
      <c r="K68" s="197">
        <f t="shared" si="13"/>
        <v>0.6701388888888888</v>
      </c>
      <c r="L68" s="123">
        <f t="shared" si="14"/>
        <v>52</v>
      </c>
      <c r="M68" s="4"/>
    </row>
    <row r="69" spans="1:13" ht="12.75" customHeight="1" hidden="1">
      <c r="A69" s="195"/>
      <c r="B69" s="195">
        <f t="shared" si="15"/>
        <v>5</v>
      </c>
      <c r="C69" s="195">
        <f t="shared" si="16"/>
        <v>151</v>
      </c>
      <c r="D69" s="96"/>
      <c r="E69" s="40"/>
      <c r="F69" s="40"/>
      <c r="G69" s="197">
        <f t="shared" si="9"/>
        <v>0.625</v>
      </c>
      <c r="H69" s="197">
        <f t="shared" si="10"/>
        <v>0.6340277777777777</v>
      </c>
      <c r="I69" s="197">
        <f t="shared" si="11"/>
        <v>0.6443452380952381</v>
      </c>
      <c r="J69" s="197">
        <f t="shared" si="12"/>
        <v>0.65625</v>
      </c>
      <c r="K69" s="197">
        <f t="shared" si="13"/>
        <v>0.6701388888888888</v>
      </c>
      <c r="L69" s="123">
        <f t="shared" si="14"/>
        <v>52</v>
      </c>
      <c r="M69" s="4"/>
    </row>
    <row r="70" spans="1:13" ht="12.75" customHeight="1" hidden="1">
      <c r="A70" s="195"/>
      <c r="B70" s="195">
        <f t="shared" si="15"/>
        <v>5</v>
      </c>
      <c r="C70" s="195">
        <f t="shared" si="16"/>
        <v>151</v>
      </c>
      <c r="D70" s="96"/>
      <c r="E70" s="40"/>
      <c r="F70" s="40"/>
      <c r="G70" s="197">
        <f t="shared" si="9"/>
        <v>0.625</v>
      </c>
      <c r="H70" s="197">
        <f t="shared" si="10"/>
        <v>0.6340277777777777</v>
      </c>
      <c r="I70" s="197">
        <f t="shared" si="11"/>
        <v>0.6443452380952381</v>
      </c>
      <c r="J70" s="197">
        <f t="shared" si="12"/>
        <v>0.65625</v>
      </c>
      <c r="K70" s="197">
        <f t="shared" si="13"/>
        <v>0.6701388888888888</v>
      </c>
      <c r="L70" s="123">
        <f t="shared" si="14"/>
        <v>52</v>
      </c>
      <c r="M70" s="4"/>
    </row>
    <row r="71" spans="1:13" ht="12.75" customHeight="1" hidden="1">
      <c r="A71" s="195"/>
      <c r="B71" s="195">
        <f t="shared" si="15"/>
        <v>5</v>
      </c>
      <c r="C71" s="195">
        <f t="shared" si="16"/>
        <v>151</v>
      </c>
      <c r="D71" s="96"/>
      <c r="E71" s="40"/>
      <c r="F71" s="40"/>
      <c r="G71" s="197">
        <f t="shared" si="9"/>
        <v>0.625</v>
      </c>
      <c r="H71" s="197">
        <f t="shared" si="10"/>
        <v>0.6340277777777777</v>
      </c>
      <c r="I71" s="197">
        <f t="shared" si="11"/>
        <v>0.6443452380952381</v>
      </c>
      <c r="J71" s="197">
        <f t="shared" si="12"/>
        <v>0.65625</v>
      </c>
      <c r="K71" s="197">
        <f t="shared" si="13"/>
        <v>0.6701388888888888</v>
      </c>
      <c r="L71" s="123">
        <f t="shared" si="14"/>
        <v>52</v>
      </c>
      <c r="M71" s="55"/>
    </row>
    <row r="72" spans="1:13" ht="12.75" customHeight="1" hidden="1">
      <c r="A72" s="195"/>
      <c r="B72" s="195">
        <f t="shared" si="15"/>
        <v>5</v>
      </c>
      <c r="C72" s="195">
        <f t="shared" si="16"/>
        <v>151</v>
      </c>
      <c r="D72" s="96"/>
      <c r="E72" s="40"/>
      <c r="F72" s="40"/>
      <c r="G72" s="197">
        <f t="shared" si="9"/>
        <v>0.625</v>
      </c>
      <c r="H72" s="197">
        <f t="shared" si="10"/>
        <v>0.6340277777777777</v>
      </c>
      <c r="I72" s="197">
        <f t="shared" si="11"/>
        <v>0.6443452380952381</v>
      </c>
      <c r="J72" s="197">
        <f t="shared" si="12"/>
        <v>0.65625</v>
      </c>
      <c r="K72" s="197">
        <f t="shared" si="13"/>
        <v>0.6701388888888888</v>
      </c>
      <c r="L72" s="123">
        <f t="shared" si="14"/>
        <v>52</v>
      </c>
      <c r="M72" s="55"/>
    </row>
    <row r="73" spans="1:13" ht="12.75" customHeight="1" hidden="1">
      <c r="A73" s="195"/>
      <c r="B73" s="195">
        <f t="shared" si="15"/>
        <v>5</v>
      </c>
      <c r="C73" s="195">
        <f t="shared" si="16"/>
        <v>151</v>
      </c>
      <c r="D73" s="96"/>
      <c r="E73" s="40"/>
      <c r="F73" s="40"/>
      <c r="G73" s="197">
        <f t="shared" si="9"/>
        <v>0.625</v>
      </c>
      <c r="H73" s="197">
        <f t="shared" si="10"/>
        <v>0.6340277777777777</v>
      </c>
      <c r="I73" s="197">
        <f t="shared" si="11"/>
        <v>0.6443452380952381</v>
      </c>
      <c r="J73" s="197">
        <f t="shared" si="12"/>
        <v>0.65625</v>
      </c>
      <c r="K73" s="197">
        <f t="shared" si="13"/>
        <v>0.6701388888888888</v>
      </c>
      <c r="L73" s="123">
        <f t="shared" si="14"/>
        <v>52</v>
      </c>
      <c r="M73" s="55"/>
    </row>
    <row r="74" spans="1:13" ht="12.75" customHeight="1" hidden="1">
      <c r="A74" s="195"/>
      <c r="B74" s="195">
        <f t="shared" si="15"/>
        <v>5</v>
      </c>
      <c r="C74" s="195">
        <f t="shared" si="16"/>
        <v>151</v>
      </c>
      <c r="D74" s="96"/>
      <c r="E74" s="40"/>
      <c r="F74" s="40"/>
      <c r="G74" s="197">
        <f t="shared" si="9"/>
        <v>0.625</v>
      </c>
      <c r="H74" s="197">
        <f t="shared" si="10"/>
        <v>0.6340277777777777</v>
      </c>
      <c r="I74" s="197">
        <f t="shared" si="11"/>
        <v>0.6443452380952381</v>
      </c>
      <c r="J74" s="197">
        <f t="shared" si="12"/>
        <v>0.65625</v>
      </c>
      <c r="K74" s="197">
        <f t="shared" si="13"/>
        <v>0.6701388888888888</v>
      </c>
      <c r="L74" s="123">
        <f t="shared" si="14"/>
        <v>52</v>
      </c>
      <c r="M74" s="55"/>
    </row>
    <row r="75" spans="1:13" ht="12.75" customHeight="1" hidden="1">
      <c r="A75" s="195"/>
      <c r="B75" s="195">
        <f t="shared" si="15"/>
        <v>5</v>
      </c>
      <c r="C75" s="195">
        <f t="shared" si="16"/>
        <v>151</v>
      </c>
      <c r="D75" s="96"/>
      <c r="E75" s="40"/>
      <c r="F75" s="40"/>
      <c r="G75" s="197">
        <f t="shared" si="9"/>
        <v>0.625</v>
      </c>
      <c r="H75" s="197">
        <f t="shared" si="10"/>
        <v>0.6340277777777777</v>
      </c>
      <c r="I75" s="197">
        <f t="shared" si="11"/>
        <v>0.6443452380952381</v>
      </c>
      <c r="J75" s="197">
        <f t="shared" si="12"/>
        <v>0.65625</v>
      </c>
      <c r="K75" s="197">
        <f t="shared" si="13"/>
        <v>0.6701388888888888</v>
      </c>
      <c r="L75" s="123">
        <f t="shared" si="14"/>
        <v>52</v>
      </c>
      <c r="M75" s="55"/>
    </row>
    <row r="76" spans="1:13" ht="12.75" customHeight="1" hidden="1">
      <c r="A76" s="195"/>
      <c r="B76" s="195">
        <f t="shared" si="15"/>
        <v>5</v>
      </c>
      <c r="C76" s="195">
        <f t="shared" si="16"/>
        <v>151</v>
      </c>
      <c r="D76" s="96"/>
      <c r="E76" s="40"/>
      <c r="F76" s="40"/>
      <c r="G76" s="197">
        <f t="shared" si="9"/>
        <v>0.625</v>
      </c>
      <c r="H76" s="197">
        <f t="shared" si="10"/>
        <v>0.6340277777777777</v>
      </c>
      <c r="I76" s="197">
        <f t="shared" si="11"/>
        <v>0.6443452380952381</v>
      </c>
      <c r="J76" s="197">
        <f t="shared" si="12"/>
        <v>0.65625</v>
      </c>
      <c r="K76" s="197">
        <f t="shared" si="13"/>
        <v>0.6701388888888888</v>
      </c>
      <c r="L76" s="123">
        <f t="shared" si="14"/>
        <v>52</v>
      </c>
      <c r="M76" s="55"/>
    </row>
    <row r="77" spans="1:13" ht="12.75" customHeight="1" hidden="1">
      <c r="A77" s="195"/>
      <c r="B77" s="195">
        <f t="shared" si="15"/>
        <v>5</v>
      </c>
      <c r="C77" s="195">
        <f t="shared" si="16"/>
        <v>151</v>
      </c>
      <c r="D77" s="96"/>
      <c r="E77" s="40"/>
      <c r="F77" s="40"/>
      <c r="G77" s="197">
        <f t="shared" si="9"/>
        <v>0.625</v>
      </c>
      <c r="H77" s="197">
        <f t="shared" si="10"/>
        <v>0.6340277777777777</v>
      </c>
      <c r="I77" s="197">
        <f t="shared" si="11"/>
        <v>0.6443452380952381</v>
      </c>
      <c r="J77" s="197">
        <f t="shared" si="12"/>
        <v>0.65625</v>
      </c>
      <c r="K77" s="197">
        <f t="shared" si="13"/>
        <v>0.6701388888888888</v>
      </c>
      <c r="L77" s="123">
        <f t="shared" si="14"/>
        <v>52</v>
      </c>
      <c r="M77" s="55"/>
    </row>
    <row r="78" spans="1:13" ht="12.75" customHeight="1" hidden="1">
      <c r="A78" s="195"/>
      <c r="B78" s="195">
        <f t="shared" si="15"/>
        <v>5</v>
      </c>
      <c r="C78" s="195">
        <f t="shared" si="16"/>
        <v>151</v>
      </c>
      <c r="D78" s="96"/>
      <c r="E78" s="40"/>
      <c r="F78" s="40"/>
      <c r="G78" s="197">
        <f t="shared" si="9"/>
        <v>0.625</v>
      </c>
      <c r="H78" s="197">
        <f t="shared" si="10"/>
        <v>0.6340277777777777</v>
      </c>
      <c r="I78" s="197">
        <f t="shared" si="11"/>
        <v>0.6443452380952381</v>
      </c>
      <c r="J78" s="197">
        <f t="shared" si="12"/>
        <v>0.65625</v>
      </c>
      <c r="K78" s="197">
        <f t="shared" si="13"/>
        <v>0.6701388888888888</v>
      </c>
      <c r="L78" s="123">
        <f t="shared" si="14"/>
        <v>52</v>
      </c>
      <c r="M78" s="55"/>
    </row>
    <row r="79" spans="1:12" ht="12.75" customHeight="1" hidden="1">
      <c r="A79" s="195"/>
      <c r="B79" s="195">
        <f t="shared" si="15"/>
        <v>5</v>
      </c>
      <c r="C79" s="195">
        <f t="shared" si="16"/>
        <v>151</v>
      </c>
      <c r="D79" s="96"/>
      <c r="E79" s="40"/>
      <c r="F79" s="40"/>
      <c r="G79" s="197">
        <f t="shared" si="9"/>
        <v>0.625</v>
      </c>
      <c r="H79" s="197">
        <f t="shared" si="10"/>
        <v>0.6340277777777777</v>
      </c>
      <c r="I79" s="197">
        <f t="shared" si="11"/>
        <v>0.6443452380952381</v>
      </c>
      <c r="J79" s="197">
        <f t="shared" si="12"/>
        <v>0.65625</v>
      </c>
      <c r="K79" s="197">
        <f t="shared" si="13"/>
        <v>0.6701388888888888</v>
      </c>
      <c r="L79" s="123">
        <f t="shared" si="14"/>
        <v>52</v>
      </c>
    </row>
    <row r="80" spans="1:12" ht="12.75" customHeight="1">
      <c r="A80" s="195">
        <v>5</v>
      </c>
      <c r="B80" s="195">
        <f>B79-A80</f>
        <v>0</v>
      </c>
      <c r="C80" s="195">
        <f>C79+A80</f>
        <v>156</v>
      </c>
      <c r="D80" s="179" t="s">
        <v>601</v>
      </c>
      <c r="E80" s="40"/>
      <c r="F80" s="40"/>
      <c r="G80" s="197">
        <f t="shared" si="9"/>
        <v>0.6380208333333333</v>
      </c>
      <c r="H80" s="197">
        <f t="shared" si="10"/>
        <v>0.6479166666666667</v>
      </c>
      <c r="I80" s="197">
        <f t="shared" si="11"/>
        <v>0.6592261904761905</v>
      </c>
      <c r="J80" s="197">
        <f t="shared" si="12"/>
        <v>0.672275641025641</v>
      </c>
      <c r="K80" s="197">
        <f t="shared" si="13"/>
        <v>0.6875</v>
      </c>
      <c r="L80" s="123">
        <f t="shared" si="14"/>
        <v>57</v>
      </c>
    </row>
    <row r="81" spans="2:12" ht="12.75" customHeight="1">
      <c r="B81" s="58"/>
      <c r="C81" s="58"/>
      <c r="D81" s="59"/>
      <c r="E81" s="10"/>
      <c r="F81" s="10"/>
      <c r="G81" s="10"/>
      <c r="H81" s="60"/>
      <c r="I81" s="60"/>
      <c r="J81" s="60"/>
      <c r="L81" s="41"/>
    </row>
    <row r="82" spans="2:12" ht="12.75" customHeight="1">
      <c r="B82" s="58"/>
      <c r="C82" s="58"/>
      <c r="D82" s="59"/>
      <c r="E82" s="10"/>
      <c r="F82" s="10"/>
      <c r="G82" s="10"/>
      <c r="H82" s="60"/>
      <c r="I82" s="60"/>
      <c r="J82" s="60"/>
      <c r="L82" s="41"/>
    </row>
    <row r="83" spans="3:12" ht="12.75" customHeight="1">
      <c r="C83" s="58"/>
      <c r="D83" s="59"/>
      <c r="E83" s="10"/>
      <c r="F83" s="10"/>
      <c r="G83" s="10"/>
      <c r="H83" s="60"/>
      <c r="I83" s="60"/>
      <c r="J83" s="60"/>
      <c r="L83" s="41"/>
    </row>
    <row r="84" spans="2:12" ht="12.75" customHeight="1">
      <c r="B84" s="58"/>
      <c r="C84" s="58"/>
      <c r="D84" s="62"/>
      <c r="E84" s="10"/>
      <c r="F84" s="10"/>
      <c r="G84" s="10"/>
      <c r="H84" s="60"/>
      <c r="I84" s="60"/>
      <c r="J84" s="60"/>
      <c r="L84" s="41"/>
    </row>
    <row r="85" spans="2:12" ht="12.75" customHeight="1">
      <c r="B85" s="17"/>
      <c r="C85" s="17"/>
      <c r="D85" s="45"/>
      <c r="E85" s="10"/>
      <c r="F85" s="10"/>
      <c r="G85" s="10"/>
      <c r="H85" s="46"/>
      <c r="I85" s="46"/>
      <c r="J85" s="46"/>
      <c r="L85" s="41"/>
    </row>
    <row r="86" spans="2:12" ht="12.75" customHeight="1">
      <c r="B86" s="17"/>
      <c r="C86" s="17"/>
      <c r="D86" s="45"/>
      <c r="E86" s="10"/>
      <c r="F86" s="10"/>
      <c r="G86" s="10"/>
      <c r="H86" s="46"/>
      <c r="I86" s="46"/>
      <c r="J86" s="46"/>
      <c r="L86" s="41"/>
    </row>
    <row r="87" spans="2:12" ht="12.75" customHeight="1">
      <c r="B87" s="10"/>
      <c r="C87" s="17"/>
      <c r="D87" s="45"/>
      <c r="E87" s="10"/>
      <c r="F87" s="10"/>
      <c r="G87" s="10"/>
      <c r="H87" s="46"/>
      <c r="I87" s="46"/>
      <c r="J87" s="46"/>
      <c r="L87" s="41"/>
    </row>
    <row r="88" ht="12.75" customHeight="1">
      <c r="L88" s="41"/>
    </row>
    <row r="89" spans="2:12" ht="12.75" customHeight="1">
      <c r="B89" s="17"/>
      <c r="C89" s="17"/>
      <c r="D89" s="43"/>
      <c r="E89" s="10"/>
      <c r="F89" s="10"/>
      <c r="G89" s="10"/>
      <c r="H89" s="46"/>
      <c r="I89" s="46"/>
      <c r="J89" s="46"/>
      <c r="L89" s="41"/>
    </row>
    <row r="90" spans="2:12" ht="12.75" customHeight="1">
      <c r="B90" s="17"/>
      <c r="C90" s="17"/>
      <c r="D90" s="45"/>
      <c r="E90" s="10"/>
      <c r="F90" s="10"/>
      <c r="G90" s="10"/>
      <c r="H90" s="46"/>
      <c r="I90" s="46"/>
      <c r="J90" s="46"/>
      <c r="L90" s="41"/>
    </row>
    <row r="91" spans="2:12" ht="12.75" customHeight="1">
      <c r="B91" s="17"/>
      <c r="C91" s="17"/>
      <c r="D91" s="45"/>
      <c r="E91" s="10"/>
      <c r="F91" s="10"/>
      <c r="G91" s="10"/>
      <c r="H91" s="46"/>
      <c r="I91" s="46"/>
      <c r="J91" s="46"/>
      <c r="L91" s="41"/>
    </row>
    <row r="92" spans="2:12" ht="12.75" customHeight="1">
      <c r="B92" s="17"/>
      <c r="C92" s="17"/>
      <c r="D92" s="45"/>
      <c r="E92" s="10"/>
      <c r="F92" s="10"/>
      <c r="G92" s="10"/>
      <c r="H92" s="46"/>
      <c r="I92" s="46"/>
      <c r="J92" s="46"/>
      <c r="L92" s="41"/>
    </row>
    <row r="93" spans="2:12" ht="12.75" customHeight="1">
      <c r="B93" s="17"/>
      <c r="C93" s="17"/>
      <c r="D93" s="49"/>
      <c r="E93" s="10"/>
      <c r="F93" s="5"/>
      <c r="G93" s="5"/>
      <c r="H93" s="46"/>
      <c r="I93" s="46"/>
      <c r="J93" s="46"/>
      <c r="L93" s="41"/>
    </row>
    <row r="94" spans="2:12" ht="12.75" customHeight="1">
      <c r="B94" s="17"/>
      <c r="C94" s="17"/>
      <c r="D94" s="45"/>
      <c r="E94" s="10"/>
      <c r="F94" s="10"/>
      <c r="G94" s="10"/>
      <c r="H94" s="46"/>
      <c r="I94" s="46"/>
      <c r="J94" s="46"/>
      <c r="L94" s="41"/>
    </row>
    <row r="95" spans="2:12" ht="12.75" customHeight="1">
      <c r="B95" s="10"/>
      <c r="C95" s="17"/>
      <c r="D95" s="45"/>
      <c r="E95" s="10"/>
      <c r="F95" s="10"/>
      <c r="G95" s="10"/>
      <c r="H95" s="10"/>
      <c r="I95" s="10"/>
      <c r="J95" s="10"/>
      <c r="L95" s="41"/>
    </row>
    <row r="96" spans="2:12" ht="12.75" customHeight="1">
      <c r="B96" s="17"/>
      <c r="C96" s="17"/>
      <c r="D96" s="45"/>
      <c r="E96" s="10"/>
      <c r="F96" s="10"/>
      <c r="G96" s="10"/>
      <c r="H96" s="46"/>
      <c r="I96" s="46"/>
      <c r="J96" s="46"/>
      <c r="L96" s="41"/>
    </row>
    <row r="97" spans="2:12" ht="12.75" customHeight="1">
      <c r="B97" s="17"/>
      <c r="C97" s="17"/>
      <c r="D97" s="49"/>
      <c r="E97" s="10"/>
      <c r="F97" s="5"/>
      <c r="G97" s="5"/>
      <c r="H97" s="46"/>
      <c r="I97" s="46"/>
      <c r="J97" s="46"/>
      <c r="L97" s="41"/>
    </row>
    <row r="98" spans="2:12" ht="12.75" customHeight="1">
      <c r="B98" s="10"/>
      <c r="C98" s="10"/>
      <c r="D98" s="45"/>
      <c r="E98" s="10"/>
      <c r="F98" s="10"/>
      <c r="G98" s="10"/>
      <c r="H98" s="46"/>
      <c r="I98" s="46"/>
      <c r="J98" s="46"/>
      <c r="L98" s="41"/>
    </row>
    <row r="99" ht="12.75" customHeight="1">
      <c r="L99" s="41"/>
    </row>
    <row r="100" ht="12.75" customHeight="1">
      <c r="L100" s="41"/>
    </row>
    <row r="101" ht="12.75" customHeight="1">
      <c r="L101" s="41"/>
    </row>
    <row r="102" ht="12.75" customHeight="1">
      <c r="L102" s="41"/>
    </row>
    <row r="103" ht="12.75" customHeight="1">
      <c r="L103" s="41"/>
    </row>
    <row r="104" ht="12.75" customHeight="1">
      <c r="L104" s="41"/>
    </row>
    <row r="105" ht="12.75" customHeight="1">
      <c r="L105" s="41"/>
    </row>
    <row r="106" ht="12.75" customHeight="1">
      <c r="L106" s="41"/>
    </row>
    <row r="107" ht="12.75" customHeight="1">
      <c r="L107" s="41"/>
    </row>
    <row r="108" ht="12.75" customHeight="1">
      <c r="L108" s="41"/>
    </row>
    <row r="109" ht="12.75" customHeight="1">
      <c r="L109" s="41"/>
    </row>
    <row r="110" ht="12.75" customHeight="1">
      <c r="L110" s="41"/>
    </row>
    <row r="111" ht="12.75" customHeight="1">
      <c r="L111" s="41"/>
    </row>
    <row r="112" ht="12.75" customHeight="1">
      <c r="L112" s="41"/>
    </row>
    <row r="113" ht="12.75" customHeight="1">
      <c r="L113" s="41"/>
    </row>
    <row r="114" ht="12.75" customHeight="1">
      <c r="L114" s="41"/>
    </row>
    <row r="115" ht="12.75" customHeight="1">
      <c r="L115" s="41"/>
    </row>
    <row r="116" ht="12.75" customHeight="1">
      <c r="L116" s="41"/>
    </row>
    <row r="117" ht="12.75" customHeight="1">
      <c r="L117" s="41"/>
    </row>
    <row r="118" ht="12.75" customHeight="1">
      <c r="L118" s="41"/>
    </row>
    <row r="119" ht="12.75" customHeight="1">
      <c r="L119" s="41"/>
    </row>
    <row r="120" ht="12.75" customHeight="1">
      <c r="L120" s="41"/>
    </row>
    <row r="121" ht="12.75" customHeight="1">
      <c r="L121" s="41"/>
    </row>
    <row r="122" ht="12.75" customHeight="1">
      <c r="L122" s="41"/>
    </row>
    <row r="123" ht="12.75" customHeight="1">
      <c r="L123" s="41"/>
    </row>
    <row r="124" ht="12.75" customHeight="1">
      <c r="L124" s="41"/>
    </row>
    <row r="125" ht="12.75" customHeight="1">
      <c r="L125" s="41"/>
    </row>
    <row r="126" ht="12.75" customHeight="1">
      <c r="L126" s="41"/>
    </row>
    <row r="127" ht="12.75" customHeight="1">
      <c r="L127" s="41"/>
    </row>
    <row r="128" ht="12.75" customHeight="1">
      <c r="L128" s="41"/>
    </row>
    <row r="129" ht="12.75" customHeight="1">
      <c r="L129" s="41"/>
    </row>
    <row r="130" ht="12.75" customHeight="1">
      <c r="L130" s="41"/>
    </row>
    <row r="131" ht="12.75" customHeight="1">
      <c r="L131" s="41"/>
    </row>
    <row r="132" ht="12.75" customHeight="1">
      <c r="L132" s="41"/>
    </row>
    <row r="133" ht="12.75" customHeight="1">
      <c r="L133" s="41"/>
    </row>
    <row r="134" ht="12.75" customHeight="1">
      <c r="L134" s="41"/>
    </row>
    <row r="135" ht="12.75" customHeight="1">
      <c r="L135" s="41"/>
    </row>
    <row r="136" ht="12.75" customHeight="1">
      <c r="L136" s="41"/>
    </row>
    <row r="137" ht="12.75" customHeight="1">
      <c r="L137" s="41"/>
    </row>
    <row r="138" ht="12.75" customHeight="1">
      <c r="L138" s="41"/>
    </row>
    <row r="139" ht="12.75" customHeight="1">
      <c r="L139" s="41"/>
    </row>
    <row r="140" ht="12.75" customHeight="1">
      <c r="L140" s="41"/>
    </row>
    <row r="141" ht="12.75" customHeight="1">
      <c r="L141" s="41"/>
    </row>
    <row r="142" ht="12.75" customHeight="1">
      <c r="L142" s="41"/>
    </row>
    <row r="143" ht="12.75" customHeight="1">
      <c r="L143" s="41"/>
    </row>
    <row r="144" ht="12.75" customHeight="1">
      <c r="L144" s="41"/>
    </row>
    <row r="145" ht="12.75" customHeight="1">
      <c r="L145" s="41"/>
    </row>
    <row r="146" ht="12.75" customHeight="1">
      <c r="L146" s="41"/>
    </row>
    <row r="147" ht="12.75" customHeight="1">
      <c r="L147" s="41"/>
    </row>
    <row r="148" ht="12.75" customHeight="1">
      <c r="L148" s="41"/>
    </row>
    <row r="149" ht="12.75" customHeight="1">
      <c r="L149" s="41"/>
    </row>
    <row r="150" ht="12.75" customHeight="1">
      <c r="L150" s="41"/>
    </row>
    <row r="151" ht="12.75" customHeight="1">
      <c r="L151" s="41"/>
    </row>
    <row r="152" ht="12.75" customHeight="1">
      <c r="L152" s="41"/>
    </row>
    <row r="153" ht="12.75" customHeight="1">
      <c r="L153" s="41"/>
    </row>
    <row r="154" ht="12.75" customHeight="1">
      <c r="L154" s="41"/>
    </row>
    <row r="155" ht="12.75" customHeight="1">
      <c r="L155" s="41"/>
    </row>
    <row r="156" ht="12.75" customHeight="1">
      <c r="L156" s="41"/>
    </row>
    <row r="157" ht="12.75" customHeight="1">
      <c r="L157" s="41"/>
    </row>
    <row r="158" ht="12.75" customHeight="1">
      <c r="L158" s="41"/>
    </row>
    <row r="159" ht="12.75" customHeight="1">
      <c r="L159" s="41"/>
    </row>
    <row r="160" ht="12.75" customHeight="1">
      <c r="L160" s="41"/>
    </row>
    <row r="161" ht="12.75" customHeight="1">
      <c r="L161" s="41"/>
    </row>
    <row r="162" ht="12.75" customHeight="1">
      <c r="L162" s="41"/>
    </row>
    <row r="163" ht="12.75" customHeight="1">
      <c r="L163" s="41"/>
    </row>
    <row r="164" ht="12.75" customHeight="1">
      <c r="L164" s="41"/>
    </row>
    <row r="165" ht="12.75" customHeight="1">
      <c r="L165" s="41"/>
    </row>
    <row r="166" ht="12.75" customHeight="1">
      <c r="L166" s="41"/>
    </row>
    <row r="167" ht="12.75" customHeight="1">
      <c r="L167" s="41"/>
    </row>
    <row r="168" ht="12.75" customHeight="1">
      <c r="L168" s="41"/>
    </row>
    <row r="169" ht="12.75" customHeight="1">
      <c r="L169" s="41"/>
    </row>
    <row r="170" ht="12.75" customHeight="1">
      <c r="L170" s="41"/>
    </row>
    <row r="171" ht="12.75" customHeight="1">
      <c r="L171" s="41"/>
    </row>
    <row r="172" ht="12.75" customHeight="1">
      <c r="L172" s="41"/>
    </row>
    <row r="173" ht="12.75" customHeight="1">
      <c r="L173" s="41"/>
    </row>
    <row r="174" ht="12.75" customHeight="1">
      <c r="L174" s="41"/>
    </row>
    <row r="175" ht="12.75" customHeight="1">
      <c r="L175" s="41"/>
    </row>
    <row r="176" ht="12.75" customHeight="1">
      <c r="L176" s="41"/>
    </row>
    <row r="177" ht="12.75" customHeight="1">
      <c r="L177" s="41"/>
    </row>
    <row r="178" ht="12.75" customHeight="1">
      <c r="L178" s="41"/>
    </row>
    <row r="179" ht="12.75" customHeight="1">
      <c r="L179" s="41"/>
    </row>
    <row r="180" ht="12.75" customHeight="1">
      <c r="L180" s="41"/>
    </row>
    <row r="181" ht="12.75" customHeight="1">
      <c r="L181" s="41"/>
    </row>
    <row r="182" ht="12.75" customHeight="1">
      <c r="L182" s="41"/>
    </row>
    <row r="183" ht="12.75" customHeight="1">
      <c r="L183" s="41"/>
    </row>
    <row r="184" ht="12.75" customHeight="1">
      <c r="L184" s="41"/>
    </row>
    <row r="185" ht="12.75" customHeight="1">
      <c r="L185" s="41"/>
    </row>
    <row r="186" ht="12.75" customHeight="1">
      <c r="L186" s="41"/>
    </row>
    <row r="187" ht="12.75" customHeight="1">
      <c r="L187" s="41"/>
    </row>
    <row r="188" ht="12.75" customHeight="1">
      <c r="L188" s="41"/>
    </row>
    <row r="189" ht="12.75" customHeight="1">
      <c r="L189" s="41"/>
    </row>
    <row r="190" ht="12.75" customHeight="1">
      <c r="L190" s="41"/>
    </row>
    <row r="191" ht="12.75" customHeight="1">
      <c r="L191" s="41"/>
    </row>
    <row r="192" ht="12.75" customHeight="1">
      <c r="L192" s="41"/>
    </row>
    <row r="193" ht="12.75" customHeight="1">
      <c r="L193" s="41"/>
    </row>
    <row r="194" ht="12.75" customHeight="1">
      <c r="L194" s="41"/>
    </row>
    <row r="195" ht="12.75" customHeight="1">
      <c r="L195" s="41"/>
    </row>
    <row r="196" ht="12.75" customHeight="1">
      <c r="L196" s="41"/>
    </row>
  </sheetData>
  <sheetProtection/>
  <mergeCells count="7">
    <mergeCell ref="C5:G5"/>
    <mergeCell ref="H6:K6"/>
    <mergeCell ref="A1:K1"/>
    <mergeCell ref="L1:M1"/>
    <mergeCell ref="A2:K2"/>
    <mergeCell ref="A3:K3"/>
    <mergeCell ref="A4:K4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6" r:id="rId2"/>
  <headerFooter alignWithMargins="0">
    <oddFooter>&amp;L&amp;F   &amp;D  &amp;T&amp;R&amp;8Les communes en lettres majuscules sont des 
chefs-lieux de cantons, sous-préfectures ou préfectures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0"/>
  <sheetViews>
    <sheetView zoomScalePageLayoutView="0" workbookViewId="0" topLeftCell="D1">
      <selection activeCell="C47" sqref="C47"/>
    </sheetView>
  </sheetViews>
  <sheetFormatPr defaultColWidth="11.421875" defaultRowHeight="12.75"/>
  <cols>
    <col min="1" max="1" width="20.28125" style="97" customWidth="1"/>
    <col min="2" max="2" width="5.8515625" style="0" customWidth="1"/>
    <col min="3" max="3" width="28.140625" style="0" customWidth="1"/>
    <col min="4" max="4" width="28.00390625" style="0" customWidth="1"/>
    <col min="5" max="5" width="8.28125" style="0" customWidth="1"/>
    <col min="6" max="6" width="3.421875" style="0" customWidth="1"/>
    <col min="7" max="7" width="7.421875" style="98" customWidth="1"/>
    <col min="8" max="8" width="25.421875" style="0" customWidth="1"/>
    <col min="9" max="9" width="7.7109375" style="99" customWidth="1"/>
    <col min="10" max="10" width="5.7109375" style="100" customWidth="1"/>
    <col min="11" max="11" width="8.28125" style="98" customWidth="1"/>
    <col min="12" max="12" width="25.140625" style="101" customWidth="1"/>
    <col min="13" max="13" width="9.00390625" style="98" customWidth="1"/>
    <col min="15" max="15" width="25.7109375" style="0" customWidth="1"/>
  </cols>
  <sheetData>
    <row r="2" spans="1:11" ht="12.75">
      <c r="A2" s="396" t="s">
        <v>0</v>
      </c>
      <c r="B2" s="396"/>
      <c r="C2" s="396"/>
      <c r="D2" s="396"/>
      <c r="E2" s="396"/>
      <c r="F2" s="396"/>
      <c r="G2" s="102"/>
      <c r="H2" s="102"/>
      <c r="I2" s="103"/>
      <c r="J2" s="104"/>
      <c r="K2" s="102"/>
    </row>
    <row r="3" spans="1:9" ht="12.75">
      <c r="A3" s="397" t="s">
        <v>145</v>
      </c>
      <c r="B3" s="398"/>
      <c r="C3" s="398"/>
      <c r="D3" s="398"/>
      <c r="E3" s="398"/>
      <c r="F3" s="398"/>
      <c r="I3" s="105"/>
    </row>
    <row r="4" spans="1:9" ht="12.75">
      <c r="A4" s="397" t="s">
        <v>146</v>
      </c>
      <c r="B4" s="398"/>
      <c r="C4" s="398"/>
      <c r="D4" s="398"/>
      <c r="E4" s="398"/>
      <c r="F4" s="398"/>
      <c r="H4" s="98"/>
      <c r="I4" s="105"/>
    </row>
    <row r="5" spans="1:13" ht="12.75">
      <c r="A5" s="106"/>
      <c r="B5" s="98"/>
      <c r="C5" s="98"/>
      <c r="D5" s="98"/>
      <c r="E5" s="98"/>
      <c r="F5" s="98"/>
      <c r="G5" s="107"/>
      <c r="H5" s="108" t="s">
        <v>24</v>
      </c>
      <c r="I5" s="101"/>
      <c r="J5" s="98" t="s">
        <v>25</v>
      </c>
      <c r="K5" s="107"/>
      <c r="L5" s="109" t="s">
        <v>26</v>
      </c>
      <c r="M5" s="105"/>
    </row>
    <row r="6" spans="3:13" ht="12.75">
      <c r="C6" s="110"/>
      <c r="G6" s="111" t="s">
        <v>27</v>
      </c>
      <c r="I6" s="112" t="s">
        <v>28</v>
      </c>
      <c r="J6" s="98"/>
      <c r="K6" s="111" t="s">
        <v>27</v>
      </c>
      <c r="L6" s="98" t="s">
        <v>29</v>
      </c>
      <c r="M6" s="113" t="s">
        <v>28</v>
      </c>
    </row>
    <row r="7" spans="1:13" ht="12.75">
      <c r="A7" s="106">
        <v>40012</v>
      </c>
      <c r="C7" s="117" t="s">
        <v>81</v>
      </c>
      <c r="E7" s="114">
        <v>8</v>
      </c>
      <c r="F7" s="115" t="s">
        <v>5</v>
      </c>
      <c r="G7" s="116"/>
      <c r="I7" s="101"/>
      <c r="J7" s="98"/>
      <c r="K7" s="116">
        <v>29170</v>
      </c>
      <c r="L7" t="str">
        <f>C7</f>
        <v>Saint EVARZEC</v>
      </c>
      <c r="M7" s="103"/>
    </row>
    <row r="8" spans="1:13" ht="12.75">
      <c r="A8" s="106">
        <v>40013</v>
      </c>
      <c r="B8" s="110" t="s">
        <v>30</v>
      </c>
      <c r="C8" t="str">
        <f>C7</f>
        <v>Saint EVARZEC</v>
      </c>
      <c r="D8" s="37" t="str">
        <f>'1 étap'!D80</f>
        <v>LA GACILLY</v>
      </c>
      <c r="E8" s="114">
        <f>'1 étap'!$H$5</f>
        <v>194</v>
      </c>
      <c r="F8" s="115" t="s">
        <v>5</v>
      </c>
      <c r="G8" s="116">
        <v>56400</v>
      </c>
      <c r="H8" t="str">
        <f>'1 étap'!D49</f>
        <v>AURAY</v>
      </c>
      <c r="I8" s="103"/>
      <c r="J8" s="98">
        <v>1</v>
      </c>
      <c r="K8" s="116">
        <v>56200</v>
      </c>
      <c r="L8" t="str">
        <f>$D$8</f>
        <v>LA GACILLY</v>
      </c>
      <c r="M8" s="103"/>
    </row>
    <row r="9" spans="1:13" ht="12.75">
      <c r="A9" s="106">
        <v>40014</v>
      </c>
      <c r="B9" s="110" t="s">
        <v>31</v>
      </c>
      <c r="C9" s="117" t="str">
        <f>$D$8</f>
        <v>LA GACILLY</v>
      </c>
      <c r="D9" s="37" t="s">
        <v>753</v>
      </c>
      <c r="E9" s="114">
        <f>'2 étap'!$H$5</f>
        <v>192</v>
      </c>
      <c r="F9" s="115" t="s">
        <v>5</v>
      </c>
      <c r="G9" s="116">
        <v>44470</v>
      </c>
      <c r="H9" t="str">
        <f>'2 étap'!D49</f>
        <v>CARQUEFOU</v>
      </c>
      <c r="I9" s="103"/>
      <c r="J9" s="98">
        <v>2</v>
      </c>
      <c r="K9" s="116">
        <v>49380</v>
      </c>
      <c r="L9" s="117" t="str">
        <f>$D$9</f>
        <v>THOUARCE </v>
      </c>
      <c r="M9" s="103"/>
    </row>
    <row r="10" spans="1:13" ht="12.75">
      <c r="A10" s="106">
        <v>40015</v>
      </c>
      <c r="B10" s="110" t="s">
        <v>32</v>
      </c>
      <c r="C10" s="117" t="str">
        <f>$D$9</f>
        <v>THOUARCE </v>
      </c>
      <c r="D10" s="37" t="str">
        <f>'3 étap'!D80</f>
        <v>TONNAY  CHARENTE</v>
      </c>
      <c r="E10" s="114">
        <f>'3 étap'!$H$5</f>
        <v>195</v>
      </c>
      <c r="F10" s="115" t="s">
        <v>5</v>
      </c>
      <c r="G10" s="116">
        <v>79220</v>
      </c>
      <c r="H10" t="str">
        <f>'3 étap'!D49</f>
        <v>CHAMPDENIERS St DENIS</v>
      </c>
      <c r="I10" s="103"/>
      <c r="J10" s="98">
        <v>3</v>
      </c>
      <c r="K10" s="116">
        <v>17430</v>
      </c>
      <c r="L10" t="str">
        <f>$D$10</f>
        <v>TONNAY  CHARENTE</v>
      </c>
      <c r="M10" s="103"/>
    </row>
    <row r="11" spans="1:13" ht="12.75">
      <c r="A11" s="106">
        <v>40016</v>
      </c>
      <c r="B11" s="110" t="s">
        <v>33</v>
      </c>
      <c r="C11" s="117" t="str">
        <f>$D$10</f>
        <v>TONNAY  CHARENTE</v>
      </c>
      <c r="D11" s="37" t="str">
        <f>'4 étap'!D80</f>
        <v>MONTPON MENESTEROL</v>
      </c>
      <c r="E11" s="114">
        <f>'4 étap'!$H$5</f>
        <v>187</v>
      </c>
      <c r="F11" s="115" t="s">
        <v>5</v>
      </c>
      <c r="G11" s="116">
        <v>16300</v>
      </c>
      <c r="H11" t="str">
        <f>'4 étap'!D49</f>
        <v>BARBEZIEUX St HILAIRE</v>
      </c>
      <c r="I11" s="103"/>
      <c r="J11" s="98">
        <v>4</v>
      </c>
      <c r="K11" s="116">
        <v>24700</v>
      </c>
      <c r="L11" t="str">
        <f>$D$11</f>
        <v>MONTPON MENESTEROL</v>
      </c>
      <c r="M11" s="103"/>
    </row>
    <row r="12" spans="1:13" ht="12.75">
      <c r="A12" s="106">
        <v>40017</v>
      </c>
      <c r="B12" s="110" t="s">
        <v>34</v>
      </c>
      <c r="C12" t="str">
        <f>$D$11</f>
        <v>MONTPON MENESTEROL</v>
      </c>
      <c r="D12" s="37" t="str">
        <f>'5 étap'!D80</f>
        <v>CONDOM</v>
      </c>
      <c r="E12" s="114">
        <f>'5 étap'!$H$5</f>
        <v>192.5</v>
      </c>
      <c r="F12" s="115" t="s">
        <v>5</v>
      </c>
      <c r="G12" s="118">
        <v>47400</v>
      </c>
      <c r="H12" t="str">
        <f>'5 étap'!D49</f>
        <v>TONNEINS</v>
      </c>
      <c r="I12" s="103"/>
      <c r="J12" s="98">
        <v>5</v>
      </c>
      <c r="K12" s="116">
        <v>32100</v>
      </c>
      <c r="L12" t="str">
        <f>$D$12</f>
        <v>CONDOM</v>
      </c>
      <c r="M12" s="103"/>
    </row>
    <row r="13" spans="1:13" ht="12.75">
      <c r="A13" s="106">
        <v>40018</v>
      </c>
      <c r="B13" s="110" t="s">
        <v>35</v>
      </c>
      <c r="C13" t="str">
        <f>$D$12</f>
        <v>CONDOM</v>
      </c>
      <c r="D13" s="37" t="str">
        <f>'6 étap'!D80</f>
        <v>HASPARREN</v>
      </c>
      <c r="E13" s="114">
        <f>'6 étap'!$H$5</f>
        <v>192</v>
      </c>
      <c r="F13" s="115" t="s">
        <v>5</v>
      </c>
      <c r="G13" s="116">
        <v>64300</v>
      </c>
      <c r="H13" t="str">
        <f>'6 étap'!D49</f>
        <v>Sault de Navailles D933</v>
      </c>
      <c r="I13" s="103"/>
      <c r="J13" s="98">
        <v>6</v>
      </c>
      <c r="K13" s="116">
        <v>64240</v>
      </c>
      <c r="L13" s="117" t="str">
        <f>$D$13</f>
        <v>HASPARREN</v>
      </c>
      <c r="M13" s="103"/>
    </row>
    <row r="14" spans="1:13" ht="12.75">
      <c r="A14" s="106">
        <v>40019</v>
      </c>
      <c r="B14" s="110" t="s">
        <v>36</v>
      </c>
      <c r="C14" s="117" t="str">
        <f>$D$13</f>
        <v>HASPARREN</v>
      </c>
      <c r="D14" s="37" t="str">
        <f>'7 étap'!D80</f>
        <v>Pierrefitte Nestalas</v>
      </c>
      <c r="E14" s="114">
        <f>'7 étap'!$H$5</f>
        <v>193</v>
      </c>
      <c r="F14" s="115" t="s">
        <v>5</v>
      </c>
      <c r="G14" s="116">
        <v>64490</v>
      </c>
      <c r="H14" t="str">
        <f>'7 étap'!D49</f>
        <v>Bedous</v>
      </c>
      <c r="I14" s="103"/>
      <c r="J14" s="98">
        <v>7</v>
      </c>
      <c r="K14" s="116">
        <v>65260</v>
      </c>
      <c r="L14" s="117" t="str">
        <f>$D$14</f>
        <v>Pierrefitte Nestalas</v>
      </c>
      <c r="M14" s="103"/>
    </row>
    <row r="15" spans="1:13" ht="12.75">
      <c r="A15" s="106">
        <v>40020</v>
      </c>
      <c r="B15" s="110" t="s">
        <v>37</v>
      </c>
      <c r="C15" s="117" t="str">
        <f>$D$14</f>
        <v>Pierrefitte Nestalas</v>
      </c>
      <c r="D15" s="37" t="str">
        <f>'8 étap'!D80</f>
        <v>ASPET</v>
      </c>
      <c r="E15" s="114">
        <f>'8 étap'!$H$5</f>
        <v>190.5</v>
      </c>
      <c r="F15" s="115" t="s">
        <v>5</v>
      </c>
      <c r="G15" s="116">
        <v>3110</v>
      </c>
      <c r="H15" t="str">
        <f>'8 étap'!D49</f>
        <v>Bourg d'Oueil</v>
      </c>
      <c r="I15" s="103"/>
      <c r="J15" s="98">
        <v>8</v>
      </c>
      <c r="K15" s="116">
        <v>31160</v>
      </c>
      <c r="L15" s="117" t="str">
        <f>$D$15</f>
        <v>ASPET</v>
      </c>
      <c r="M15" s="103"/>
    </row>
    <row r="16" spans="1:13" ht="12.75">
      <c r="A16" s="106">
        <v>40021</v>
      </c>
      <c r="B16" s="110" t="s">
        <v>38</v>
      </c>
      <c r="C16" t="str">
        <f>$D$15</f>
        <v>ASPET</v>
      </c>
      <c r="D16" s="37" t="str">
        <f>'9 étap'!D80</f>
        <v>CARMAUX</v>
      </c>
      <c r="E16" s="114">
        <f>'9 étap'!$H$5</f>
        <v>193</v>
      </c>
      <c r="F16" s="115" t="s">
        <v>5</v>
      </c>
      <c r="G16" s="116">
        <v>31570</v>
      </c>
      <c r="H16" t="str">
        <f>'9 étap'!D49</f>
        <v>LANTA </v>
      </c>
      <c r="I16" s="103"/>
      <c r="J16" s="98">
        <v>9</v>
      </c>
      <c r="K16" s="116">
        <v>81400</v>
      </c>
      <c r="L16" s="117" t="str">
        <f>$D$16</f>
        <v>CARMAUX</v>
      </c>
      <c r="M16" s="103"/>
    </row>
    <row r="17" spans="1:13" ht="12.75">
      <c r="A17" s="106">
        <v>40022</v>
      </c>
      <c r="B17" s="110" t="s">
        <v>39</v>
      </c>
      <c r="C17" t="str">
        <f>$D$16</f>
        <v>CARMAUX</v>
      </c>
      <c r="D17" s="37" t="str">
        <f>'10 étap'!D80</f>
        <v>BRIVE LA GAILLARDE</v>
      </c>
      <c r="E17" s="114">
        <f>'10 étap'!$H$5</f>
        <v>195</v>
      </c>
      <c r="F17" s="115" t="s">
        <v>5</v>
      </c>
      <c r="G17" s="116">
        <v>46120</v>
      </c>
      <c r="H17" t="str">
        <f>'10 étap'!D49</f>
        <v>LACAPELLE MARIVAL</v>
      </c>
      <c r="I17" s="103"/>
      <c r="J17" s="98">
        <v>10</v>
      </c>
      <c r="K17" s="118">
        <v>19100</v>
      </c>
      <c r="L17" t="str">
        <f>$D$17</f>
        <v>BRIVE LA GAILLARDE</v>
      </c>
      <c r="M17" s="103"/>
    </row>
    <row r="18" spans="1:13" ht="12.75">
      <c r="A18" s="106">
        <v>40023</v>
      </c>
      <c r="B18" s="110" t="s">
        <v>40</v>
      </c>
      <c r="C18" t="str">
        <f>$D$17</f>
        <v>BRIVE LA GAILLARDE</v>
      </c>
      <c r="D18" s="37" t="str">
        <f>'11 étap'!D80</f>
        <v>Saint Eloy les Mines</v>
      </c>
      <c r="E18" s="114">
        <f>'11 étap'!$H$5</f>
        <v>193</v>
      </c>
      <c r="F18" s="115" t="s">
        <v>5</v>
      </c>
      <c r="G18" s="116">
        <v>23100</v>
      </c>
      <c r="H18" t="str">
        <f>'11 étap'!D49</f>
        <v>La Courtine</v>
      </c>
      <c r="I18" s="103"/>
      <c r="J18" s="98">
        <v>11</v>
      </c>
      <c r="K18" s="118">
        <v>63300</v>
      </c>
      <c r="L18" t="str">
        <f>$D$18</f>
        <v>Saint Eloy les Mines</v>
      </c>
      <c r="M18" s="103"/>
    </row>
    <row r="19" spans="1:13" ht="12.75">
      <c r="A19" s="106">
        <v>40024</v>
      </c>
      <c r="B19" s="110" t="s">
        <v>41</v>
      </c>
      <c r="C19" t="str">
        <f>$D$18</f>
        <v>Saint Eloy les Mines</v>
      </c>
      <c r="D19" s="37" t="str">
        <f>'12 étap'!D80</f>
        <v>SALBRIS</v>
      </c>
      <c r="E19" s="114">
        <f>'12 étap'!$H$5</f>
        <v>194.5</v>
      </c>
      <c r="F19" s="115" t="s">
        <v>5</v>
      </c>
      <c r="G19" s="116">
        <v>18190</v>
      </c>
      <c r="H19" t="str">
        <f>'12 étap'!D49</f>
        <v>CHATEAUNEUF SUR CHER</v>
      </c>
      <c r="I19" s="103"/>
      <c r="J19" s="98">
        <v>12</v>
      </c>
      <c r="K19" s="118">
        <v>41300</v>
      </c>
      <c r="L19" t="str">
        <f>$D$19</f>
        <v>SALBRIS</v>
      </c>
      <c r="M19" s="103"/>
    </row>
    <row r="20" spans="1:13" ht="12.75">
      <c r="A20" s="106">
        <v>40025</v>
      </c>
      <c r="B20" s="110" t="s">
        <v>42</v>
      </c>
      <c r="C20" t="str">
        <f>$D$19</f>
        <v>SALBRIS</v>
      </c>
      <c r="D20" s="37" t="str">
        <f>'13 étap'!D80</f>
        <v>Parigné l'Eveque</v>
      </c>
      <c r="E20" s="114">
        <f>'13 étap'!$H$5</f>
        <v>188.5</v>
      </c>
      <c r="F20" s="115" t="s">
        <v>5</v>
      </c>
      <c r="G20" s="116">
        <v>37110</v>
      </c>
      <c r="H20" t="str">
        <f>'13 étap'!D49</f>
        <v>CHÂTEAU RENAULT</v>
      </c>
      <c r="I20" s="103"/>
      <c r="J20" s="98">
        <v>13</v>
      </c>
      <c r="K20" s="118">
        <v>72250</v>
      </c>
      <c r="L20" s="117" t="str">
        <f>$D$20</f>
        <v>Parigné l'Eveque</v>
      </c>
      <c r="M20" s="103"/>
    </row>
    <row r="21" spans="1:13" ht="12.75">
      <c r="A21" s="106">
        <v>40026</v>
      </c>
      <c r="B21" s="110" t="s">
        <v>43</v>
      </c>
      <c r="C21" s="117" t="str">
        <f>$D$20</f>
        <v>Parigné l'Eveque</v>
      </c>
      <c r="D21" s="37" t="str">
        <f>'14 étap'!D80</f>
        <v>BERNAY</v>
      </c>
      <c r="E21" s="114">
        <f>'14 étap'!$H$5</f>
        <v>156</v>
      </c>
      <c r="F21" s="115" t="s">
        <v>5</v>
      </c>
      <c r="G21" s="118">
        <v>61380</v>
      </c>
      <c r="H21" t="str">
        <f>'14 étap'!D49</f>
        <v>MOULIN la MARCHE</v>
      </c>
      <c r="I21" s="103"/>
      <c r="J21" s="98">
        <v>14</v>
      </c>
      <c r="K21" s="118">
        <v>27300</v>
      </c>
      <c r="L21" t="str">
        <f>$D$21</f>
        <v>BERNAY</v>
      </c>
      <c r="M21" s="103"/>
    </row>
    <row r="22" spans="1:13" ht="12.75">
      <c r="A22" s="119"/>
      <c r="B22" s="110"/>
      <c r="D22" s="342"/>
      <c r="E22" s="122"/>
      <c r="F22" s="344"/>
      <c r="G22" s="345"/>
      <c r="I22" s="101"/>
      <c r="J22" s="98"/>
      <c r="L22"/>
      <c r="M22" s="103"/>
    </row>
    <row r="23" spans="4:8" ht="12.75">
      <c r="D23" s="124"/>
      <c r="E23" s="114">
        <f>SUM(E7:E22)</f>
        <v>2664</v>
      </c>
      <c r="F23" s="115" t="s">
        <v>5</v>
      </c>
      <c r="H23" s="120"/>
    </row>
    <row r="24" ht="12.75">
      <c r="D24" s="343"/>
    </row>
    <row r="25" spans="3:9" ht="12.75">
      <c r="C25" s="115"/>
      <c r="D25" s="399" t="s">
        <v>44</v>
      </c>
      <c r="E25" s="400"/>
      <c r="F25" s="400"/>
      <c r="G25" s="400"/>
      <c r="H25" s="110" t="s">
        <v>45</v>
      </c>
      <c r="I25" s="99" t="s">
        <v>46</v>
      </c>
    </row>
    <row r="26" spans="1:9" ht="12.75" customHeight="1">
      <c r="A26" s="106">
        <v>40013</v>
      </c>
      <c r="B26" s="110" t="s">
        <v>30</v>
      </c>
      <c r="C26" s="110" t="s">
        <v>47</v>
      </c>
      <c r="D26" s="122" t="str">
        <f aca="true" t="shared" si="0" ref="D26:D39">C8</f>
        <v>Saint EVARZEC</v>
      </c>
      <c r="E26" s="117"/>
      <c r="G26" s="121">
        <f>'1 étap'!C49</f>
        <v>111</v>
      </c>
      <c r="I26" s="121">
        <f>'1 étap'!C49/2</f>
        <v>55.5</v>
      </c>
    </row>
    <row r="27" spans="1:9" ht="12.75" customHeight="1">
      <c r="A27" s="106">
        <v>40014</v>
      </c>
      <c r="B27" s="110" t="s">
        <v>31</v>
      </c>
      <c r="C27" s="110" t="s">
        <v>47</v>
      </c>
      <c r="D27" s="122" t="str">
        <f t="shared" si="0"/>
        <v>LA GACILLY</v>
      </c>
      <c r="G27" s="121">
        <f>'2 étap'!C49</f>
        <v>100</v>
      </c>
      <c r="I27" s="121">
        <f>'2 étap'!C49/2</f>
        <v>50</v>
      </c>
    </row>
    <row r="28" spans="1:9" ht="12.75" customHeight="1">
      <c r="A28" s="106">
        <v>40015</v>
      </c>
      <c r="B28" s="110" t="s">
        <v>32</v>
      </c>
      <c r="C28" s="110" t="s">
        <v>47</v>
      </c>
      <c r="D28" s="122" t="str">
        <f t="shared" si="0"/>
        <v>THOUARCE </v>
      </c>
      <c r="G28" s="121">
        <f>'3 étap'!C49</f>
        <v>106</v>
      </c>
      <c r="I28" s="121">
        <f>'3 étap'!C49/2</f>
        <v>53</v>
      </c>
    </row>
    <row r="29" spans="1:9" ht="12.75" customHeight="1">
      <c r="A29" s="106">
        <v>40016</v>
      </c>
      <c r="B29" s="110" t="s">
        <v>33</v>
      </c>
      <c r="C29" s="110" t="s">
        <v>47</v>
      </c>
      <c r="D29" s="122" t="str">
        <f t="shared" si="0"/>
        <v>TONNAY  CHARENTE</v>
      </c>
      <c r="G29" s="121">
        <f>'4 étap'!C49</f>
        <v>110</v>
      </c>
      <c r="I29" s="121">
        <f>'4 étap'!C49/2</f>
        <v>55</v>
      </c>
    </row>
    <row r="30" spans="1:9" ht="12.75" customHeight="1">
      <c r="A30" s="106">
        <v>40017</v>
      </c>
      <c r="B30" s="110" t="s">
        <v>34</v>
      </c>
      <c r="C30" s="110" t="s">
        <v>47</v>
      </c>
      <c r="D30" s="122" t="str">
        <f t="shared" si="0"/>
        <v>MONTPON MENESTEROL</v>
      </c>
      <c r="E30" s="117"/>
      <c r="G30" s="121">
        <f>'5 étap'!C49</f>
        <v>113</v>
      </c>
      <c r="I30" s="121">
        <f>'5 étap'!C49/2</f>
        <v>56.5</v>
      </c>
    </row>
    <row r="31" spans="1:9" ht="12.75" customHeight="1">
      <c r="A31" s="106">
        <v>40018</v>
      </c>
      <c r="B31" s="110" t="s">
        <v>35</v>
      </c>
      <c r="C31" s="110" t="s">
        <v>47</v>
      </c>
      <c r="D31" s="122" t="str">
        <f t="shared" si="0"/>
        <v>CONDOM</v>
      </c>
      <c r="G31" s="121">
        <f>'6 étap'!C49</f>
        <v>119.5</v>
      </c>
      <c r="I31" s="121">
        <f>'6 étap'!C49/2</f>
        <v>59.75</v>
      </c>
    </row>
    <row r="32" spans="1:9" ht="12.75" customHeight="1">
      <c r="A32" s="106">
        <v>40019</v>
      </c>
      <c r="B32" s="110" t="s">
        <v>36</v>
      </c>
      <c r="C32" s="110" t="s">
        <v>47</v>
      </c>
      <c r="D32" s="122" t="str">
        <f t="shared" si="0"/>
        <v>HASPARREN</v>
      </c>
      <c r="E32" s="117"/>
      <c r="G32" s="121">
        <f>'7 étap'!C49</f>
        <v>102.5</v>
      </c>
      <c r="I32" s="121">
        <f>'7 étap'!C49/2</f>
        <v>51.25</v>
      </c>
    </row>
    <row r="33" spans="1:9" ht="12.75" customHeight="1">
      <c r="A33" s="106">
        <v>40020</v>
      </c>
      <c r="B33" s="110" t="s">
        <v>37</v>
      </c>
      <c r="C33" s="110" t="s">
        <v>47</v>
      </c>
      <c r="D33" s="122" t="str">
        <f t="shared" si="0"/>
        <v>Pierrefitte Nestalas</v>
      </c>
      <c r="G33" s="121">
        <f>'8 étap'!C49</f>
        <v>127.5</v>
      </c>
      <c r="I33" s="121">
        <f>'8 étap'!C49/2</f>
        <v>63.75</v>
      </c>
    </row>
    <row r="34" spans="1:9" ht="12.75" customHeight="1">
      <c r="A34" s="106">
        <v>40021</v>
      </c>
      <c r="B34" s="110" t="s">
        <v>38</v>
      </c>
      <c r="C34" s="110" t="s">
        <v>47</v>
      </c>
      <c r="D34" s="124" t="str">
        <f t="shared" si="0"/>
        <v>ASPET</v>
      </c>
      <c r="G34" s="121">
        <f>'9 étap'!C49</f>
        <v>113</v>
      </c>
      <c r="I34" s="121">
        <f>'9 étap'!C49/2</f>
        <v>56.5</v>
      </c>
    </row>
    <row r="35" spans="1:9" ht="12.75" customHeight="1">
      <c r="A35" s="106">
        <v>40022</v>
      </c>
      <c r="B35" s="110" t="s">
        <v>39</v>
      </c>
      <c r="C35" s="110" t="s">
        <v>47</v>
      </c>
      <c r="D35" s="122" t="str">
        <f t="shared" si="0"/>
        <v>CARMAUX</v>
      </c>
      <c r="G35" s="121">
        <f>'10 étap'!C49</f>
        <v>122.5</v>
      </c>
      <c r="I35" s="121">
        <f>'10 étap'!C49/2</f>
        <v>61.25</v>
      </c>
    </row>
    <row r="36" spans="1:9" ht="12.75" customHeight="1">
      <c r="A36" s="106">
        <v>40023</v>
      </c>
      <c r="B36" s="110" t="s">
        <v>40</v>
      </c>
      <c r="C36" s="110" t="s">
        <v>47</v>
      </c>
      <c r="D36" s="122" t="str">
        <f t="shared" si="0"/>
        <v>BRIVE LA GAILLARDE</v>
      </c>
      <c r="G36" s="121">
        <f>'11 étap'!C49</f>
        <v>110</v>
      </c>
      <c r="I36" s="121">
        <f>'11 étap'!C54/2</f>
        <v>64.75</v>
      </c>
    </row>
    <row r="37" spans="1:9" ht="12.75" customHeight="1">
      <c r="A37" s="106">
        <v>40024</v>
      </c>
      <c r="B37" s="110" t="s">
        <v>41</v>
      </c>
      <c r="C37" s="110" t="s">
        <v>47</v>
      </c>
      <c r="D37" s="122" t="str">
        <f t="shared" si="0"/>
        <v>Saint Eloy les Mines</v>
      </c>
      <c r="E37" s="117"/>
      <c r="G37" s="121">
        <f>'12 étap'!C49</f>
        <v>116</v>
      </c>
      <c r="I37" s="121">
        <f>'12 étap'!C49/2</f>
        <v>58</v>
      </c>
    </row>
    <row r="38" spans="1:9" ht="12.75" customHeight="1">
      <c r="A38" s="106">
        <v>40025</v>
      </c>
      <c r="B38" s="110" t="s">
        <v>42</v>
      </c>
      <c r="C38" s="110" t="s">
        <v>47</v>
      </c>
      <c r="D38" s="122" t="str">
        <f t="shared" si="0"/>
        <v>SALBRIS</v>
      </c>
      <c r="G38" s="121">
        <f>'13 étap'!C49</f>
        <v>107.5</v>
      </c>
      <c r="I38" s="121">
        <f>'13 étap'!C49/2</f>
        <v>53.75</v>
      </c>
    </row>
    <row r="39" spans="1:9" ht="12.75" customHeight="1">
      <c r="A39" s="106">
        <v>40026</v>
      </c>
      <c r="B39" s="110" t="s">
        <v>43</v>
      </c>
      <c r="C39" s="110" t="s">
        <v>47</v>
      </c>
      <c r="D39" s="122" t="str">
        <f t="shared" si="0"/>
        <v>Parigné l'Eveque</v>
      </c>
      <c r="G39" s="121">
        <f>'14 étap'!C49</f>
        <v>99</v>
      </c>
      <c r="I39" s="121">
        <f>'14 étap'!C49/2</f>
        <v>49.5</v>
      </c>
    </row>
    <row r="40" spans="1:4" ht="12.75" customHeight="1">
      <c r="A40" s="106"/>
      <c r="D40" s="122"/>
    </row>
    <row r="41" spans="1:4" ht="12.75" customHeight="1">
      <c r="A41" s="106"/>
      <c r="D41" s="122"/>
    </row>
    <row r="42" spans="1:4" ht="12.75" customHeight="1">
      <c r="A42" s="106"/>
      <c r="D42" s="122"/>
    </row>
    <row r="43" spans="1:4" ht="12.75" customHeight="1">
      <c r="A43" s="106"/>
      <c r="D43" s="122"/>
    </row>
    <row r="44" spans="1:4" ht="12.75" customHeight="1">
      <c r="A44" s="106"/>
      <c r="D44" s="122"/>
    </row>
    <row r="45" spans="1:4" ht="12.75" customHeight="1">
      <c r="A45" s="106"/>
      <c r="D45" s="122"/>
    </row>
    <row r="46" spans="1:4" ht="12.75" customHeight="1">
      <c r="A46" s="106"/>
      <c r="D46" s="122"/>
    </row>
    <row r="47" spans="1:4" ht="12.75" customHeight="1">
      <c r="A47" s="106"/>
      <c r="D47" s="122"/>
    </row>
    <row r="48" spans="1:4" ht="12.75" customHeight="1">
      <c r="A48" s="106"/>
      <c r="D48" s="122"/>
    </row>
    <row r="49" spans="1:4" ht="12.75" customHeight="1">
      <c r="A49" s="106"/>
      <c r="D49" s="126"/>
    </row>
    <row r="50" spans="1:4" ht="12.75" customHeight="1">
      <c r="A50" s="106"/>
      <c r="D50" s="122"/>
    </row>
    <row r="51" spans="1:4" ht="12.75" customHeight="1">
      <c r="A51" s="106"/>
      <c r="D51" s="126"/>
    </row>
    <row r="52" spans="1:4" ht="12.75">
      <c r="A52" s="106"/>
      <c r="D52" s="122"/>
    </row>
    <row r="53" spans="1:4" ht="12.75">
      <c r="A53" s="106"/>
      <c r="D53" s="122"/>
    </row>
    <row r="54" spans="1:4" ht="12.75">
      <c r="A54" s="106"/>
      <c r="D54" s="122"/>
    </row>
    <row r="55" spans="1:4" ht="12.75">
      <c r="A55" s="106"/>
      <c r="D55" s="124"/>
    </row>
    <row r="56" ht="12.75">
      <c r="D56" s="122"/>
    </row>
    <row r="58" ht="12.75">
      <c r="D58" s="332"/>
    </row>
    <row r="59" ht="12.75">
      <c r="D59" s="117"/>
    </row>
    <row r="65" ht="12.75">
      <c r="E65" s="117" t="s">
        <v>721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>
      <c r="D80" s="332"/>
    </row>
  </sheetData>
  <sheetProtection/>
  <mergeCells count="4">
    <mergeCell ref="A2:F2"/>
    <mergeCell ref="A3:F3"/>
    <mergeCell ref="A4:F4"/>
    <mergeCell ref="D25:G25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landscape" paperSize="9" scale="75" r:id="rId2"/>
  <headerFooter alignWithMargins="0">
    <oddFooter>&amp;L&amp;F   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25">
      <selection activeCell="K21" sqref="A21:K21"/>
    </sheetView>
  </sheetViews>
  <sheetFormatPr defaultColWidth="8.57421875" defaultRowHeight="12.75" customHeight="1"/>
  <cols>
    <col min="1" max="1" width="6.7109375" style="167" customWidth="1"/>
    <col min="2" max="3" width="8.7109375" style="168" customWidth="1"/>
    <col min="4" max="4" width="31.7109375" style="142" customWidth="1"/>
    <col min="5" max="11" width="7.7109375" style="168" customWidth="1"/>
    <col min="12" max="12" width="8.57421875" style="142" customWidth="1"/>
    <col min="13" max="13" width="8.57421875" style="162" customWidth="1"/>
    <col min="14" max="14" width="8.57421875" style="142" customWidth="1"/>
    <col min="15" max="19" width="9.421875" style="142" customWidth="1"/>
    <col min="20" max="20" width="8.57421875" style="142" customWidth="1"/>
    <col min="21" max="16384" width="8.57421875" style="142" customWidth="1"/>
  </cols>
  <sheetData>
    <row r="1" spans="1:19" ht="12.75" customHeight="1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5" t="s">
        <v>1</v>
      </c>
      <c r="M1" s="385"/>
      <c r="N1" s="139">
        <v>0.041666666666666664</v>
      </c>
      <c r="O1" s="140">
        <v>16</v>
      </c>
      <c r="P1" s="140">
        <v>15</v>
      </c>
      <c r="Q1" s="140">
        <v>14</v>
      </c>
      <c r="R1" s="140">
        <v>13</v>
      </c>
      <c r="S1" s="141">
        <v>12</v>
      </c>
    </row>
    <row r="2" spans="1:19" ht="12.75" customHeight="1">
      <c r="A2" s="385" t="s">
        <v>54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129"/>
      <c r="M2" s="136"/>
      <c r="N2" s="129"/>
      <c r="O2" s="129"/>
      <c r="P2" s="135"/>
      <c r="Q2" s="135"/>
      <c r="R2" s="135"/>
      <c r="S2" s="143"/>
    </row>
    <row r="3" spans="1:19" ht="12.75" customHeight="1">
      <c r="A3" s="385" t="s">
        <v>56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144" t="s">
        <v>2</v>
      </c>
      <c r="M3" s="136">
        <v>1</v>
      </c>
      <c r="N3" s="129" t="s">
        <v>3</v>
      </c>
      <c r="O3" s="145">
        <f>($N$1/O1)</f>
        <v>0.0026041666666666665</v>
      </c>
      <c r="P3" s="145">
        <f>($N$1/P1)</f>
        <v>0.0027777777777777775</v>
      </c>
      <c r="Q3" s="145">
        <f>($N$1/Q1)</f>
        <v>0.002976190476190476</v>
      </c>
      <c r="R3" s="145">
        <f>($N$1/R1)</f>
        <v>0.003205128205128205</v>
      </c>
      <c r="S3" s="146">
        <f>($N$1/S1)</f>
        <v>0.003472222222222222</v>
      </c>
    </row>
    <row r="4" spans="1:13" ht="12.75" customHeight="1">
      <c r="A4" s="384" t="s">
        <v>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M4" s="142"/>
    </row>
    <row r="5" spans="1:14" ht="12.75" customHeight="1" thickBot="1">
      <c r="A5" s="147"/>
      <c r="B5" s="136"/>
      <c r="C5" s="385" t="s">
        <v>70</v>
      </c>
      <c r="D5" s="385"/>
      <c r="E5" s="385"/>
      <c r="F5" s="385"/>
      <c r="G5" s="385"/>
      <c r="H5" s="147">
        <v>192</v>
      </c>
      <c r="I5" s="136" t="s">
        <v>5</v>
      </c>
      <c r="J5" s="136"/>
      <c r="K5" s="136"/>
      <c r="L5" s="148">
        <v>0.10416666666666667</v>
      </c>
      <c r="M5" s="148">
        <v>0.10416666666666667</v>
      </c>
      <c r="N5" s="142" t="s">
        <v>6</v>
      </c>
    </row>
    <row r="6" spans="1:14" ht="12.75" customHeight="1" thickBot="1">
      <c r="A6" s="149"/>
      <c r="B6" s="150" t="s">
        <v>5</v>
      </c>
      <c r="C6" s="150"/>
      <c r="D6" s="151" t="s">
        <v>7</v>
      </c>
      <c r="E6" s="152" t="s">
        <v>8</v>
      </c>
      <c r="F6" s="152" t="s">
        <v>9</v>
      </c>
      <c r="G6" s="386" t="s">
        <v>10</v>
      </c>
      <c r="H6" s="386"/>
      <c r="I6" s="386"/>
      <c r="J6" s="386"/>
      <c r="K6" s="153"/>
      <c r="L6" s="148">
        <v>0.4270833333333333</v>
      </c>
      <c r="M6" s="148">
        <v>0.4270833333333333</v>
      </c>
      <c r="N6" s="154" t="s">
        <v>11</v>
      </c>
    </row>
    <row r="7" spans="1:13" ht="12.75" customHeight="1" thickBot="1">
      <c r="A7" s="155" t="s">
        <v>12</v>
      </c>
      <c r="B7" s="156" t="s">
        <v>13</v>
      </c>
      <c r="C7" s="156" t="s">
        <v>14</v>
      </c>
      <c r="D7" s="157"/>
      <c r="E7" s="158" t="s">
        <v>15</v>
      </c>
      <c r="F7" s="158"/>
      <c r="G7" s="158" t="s">
        <v>16</v>
      </c>
      <c r="H7" s="158" t="s">
        <v>17</v>
      </c>
      <c r="I7" s="158" t="s">
        <v>18</v>
      </c>
      <c r="J7" s="158" t="s">
        <v>19</v>
      </c>
      <c r="K7" s="158" t="s">
        <v>20</v>
      </c>
      <c r="M7" s="142"/>
    </row>
    <row r="8" spans="1:12" ht="12.75" customHeight="1">
      <c r="A8" s="169"/>
      <c r="B8" s="151"/>
      <c r="C8" s="151"/>
      <c r="D8" s="286" t="s">
        <v>106</v>
      </c>
      <c r="E8" s="192"/>
      <c r="F8" s="170"/>
      <c r="G8" s="151"/>
      <c r="H8" s="171"/>
      <c r="I8" s="171"/>
      <c r="J8" s="171"/>
      <c r="K8" s="171"/>
      <c r="L8" s="161"/>
    </row>
    <row r="9" spans="1:15" ht="12.75" customHeight="1">
      <c r="A9" s="57">
        <v>0</v>
      </c>
      <c r="B9" s="159">
        <f>H5</f>
        <v>192</v>
      </c>
      <c r="C9" s="159">
        <v>0</v>
      </c>
      <c r="D9" s="330" t="s">
        <v>122</v>
      </c>
      <c r="E9" s="168" t="s">
        <v>773</v>
      </c>
      <c r="F9" s="40"/>
      <c r="G9" s="163">
        <f>$L$5</f>
        <v>0.10416666666666667</v>
      </c>
      <c r="H9" s="163">
        <f>$L$5</f>
        <v>0.10416666666666667</v>
      </c>
      <c r="I9" s="163">
        <f>$L$5</f>
        <v>0.10416666666666667</v>
      </c>
      <c r="J9" s="163">
        <f>$M$5</f>
        <v>0.10416666666666667</v>
      </c>
      <c r="K9" s="163">
        <f>$M$5</f>
        <v>0.10416666666666667</v>
      </c>
      <c r="L9" s="164"/>
      <c r="N9" s="162"/>
      <c r="O9" s="162"/>
    </row>
    <row r="10" spans="1:15" ht="12.75" customHeight="1">
      <c r="A10" s="57">
        <v>1</v>
      </c>
      <c r="B10" s="159">
        <f>B9-A10</f>
        <v>191</v>
      </c>
      <c r="C10" s="159">
        <f>C9+A10</f>
        <v>1</v>
      </c>
      <c r="D10" s="109" t="s">
        <v>772</v>
      </c>
      <c r="E10" s="296" t="s">
        <v>121</v>
      </c>
      <c r="F10" s="40"/>
      <c r="G10" s="165">
        <f>SUM($G$9+$O$3*C10)</f>
        <v>0.10677083333333334</v>
      </c>
      <c r="H10" s="165">
        <f>SUM($H$9+$P$3*C10)</f>
        <v>0.10694444444444445</v>
      </c>
      <c r="I10" s="165">
        <f>SUM($I$9+$Q$3*C10)</f>
        <v>0.10714285714285715</v>
      </c>
      <c r="J10" s="165">
        <f>SUM($J$9+$R$3*C10)</f>
        <v>0.10737179487179488</v>
      </c>
      <c r="K10" s="165">
        <f>SUM($K$9+$S$3*C10)</f>
        <v>0.1076388888888889</v>
      </c>
      <c r="L10" s="164"/>
      <c r="N10" s="162"/>
      <c r="O10" s="162"/>
    </row>
    <row r="11" spans="1:15" ht="12.75" customHeight="1">
      <c r="A11" s="57">
        <v>4</v>
      </c>
      <c r="B11" s="159">
        <f>B10-A11</f>
        <v>187</v>
      </c>
      <c r="C11" s="159">
        <f>C10+A11</f>
        <v>5</v>
      </c>
      <c r="D11" s="304" t="s">
        <v>619</v>
      </c>
      <c r="E11" s="296" t="s">
        <v>121</v>
      </c>
      <c r="F11" s="40"/>
      <c r="G11" s="165">
        <f>SUM($G$9+$O$3*C11)</f>
        <v>0.1171875</v>
      </c>
      <c r="H11" s="165">
        <f>SUM($H$9+$P$3*C11)</f>
        <v>0.11805555555555555</v>
      </c>
      <c r="I11" s="165">
        <f>SUM($I$9+$Q$3*C11)</f>
        <v>0.11904761904761905</v>
      </c>
      <c r="J11" s="165">
        <f>SUM($J$9+$R$3*C11)</f>
        <v>0.1201923076923077</v>
      </c>
      <c r="K11" s="165">
        <f>SUM($K$9+$S$3*C11)</f>
        <v>0.12152777777777779</v>
      </c>
      <c r="N11" s="162"/>
      <c r="O11" s="162"/>
    </row>
    <row r="12" spans="1:15" ht="12.75" customHeight="1">
      <c r="A12" s="57">
        <v>11</v>
      </c>
      <c r="B12" s="159">
        <f>B11-A12</f>
        <v>176</v>
      </c>
      <c r="C12" s="159">
        <f>C11+A12</f>
        <v>16</v>
      </c>
      <c r="D12" s="303" t="s">
        <v>123</v>
      </c>
      <c r="E12" s="296" t="s">
        <v>49</v>
      </c>
      <c r="F12" s="40"/>
      <c r="G12" s="165">
        <f aca="true" t="shared" si="0" ref="G12:G49">SUM($G$9+$O$3*C12)</f>
        <v>0.14583333333333334</v>
      </c>
      <c r="H12" s="165">
        <f aca="true" t="shared" si="1" ref="H12:H49">SUM($H$9+$P$3*C12)</f>
        <v>0.1486111111111111</v>
      </c>
      <c r="I12" s="165">
        <f aca="true" t="shared" si="2" ref="I12:I49">SUM($I$9+$Q$3*C12)</f>
        <v>0.1517857142857143</v>
      </c>
      <c r="J12" s="165">
        <f aca="true" t="shared" si="3" ref="J12:J49">SUM($J$9+$R$3*C12)</f>
        <v>0.15544871794871795</v>
      </c>
      <c r="K12" s="165">
        <f aca="true" t="shared" si="4" ref="K12:K49">SUM($K$9+$S$3*C12)</f>
        <v>0.1597222222222222</v>
      </c>
      <c r="N12" s="162"/>
      <c r="O12" s="162"/>
    </row>
    <row r="13" spans="1:15" ht="12.75" customHeight="1">
      <c r="A13" s="57">
        <v>3</v>
      </c>
      <c r="B13" s="159">
        <f>B12-A13</f>
        <v>173</v>
      </c>
      <c r="C13" s="159">
        <f>C12+A13</f>
        <v>19</v>
      </c>
      <c r="D13" s="305" t="s">
        <v>620</v>
      </c>
      <c r="E13" s="168" t="s">
        <v>49</v>
      </c>
      <c r="F13" s="40"/>
      <c r="G13" s="165">
        <f t="shared" si="0"/>
        <v>0.15364583333333334</v>
      </c>
      <c r="H13" s="165">
        <f t="shared" si="1"/>
        <v>0.15694444444444444</v>
      </c>
      <c r="I13" s="165">
        <f t="shared" si="2"/>
        <v>0.1607142857142857</v>
      </c>
      <c r="J13" s="165">
        <f t="shared" si="3"/>
        <v>0.16506410256410256</v>
      </c>
      <c r="K13" s="165">
        <f t="shared" si="4"/>
        <v>0.1701388888888889</v>
      </c>
      <c r="N13" s="162"/>
      <c r="O13" s="162"/>
    </row>
    <row r="14" spans="1:15" ht="12.75" customHeight="1">
      <c r="A14" s="57">
        <v>10</v>
      </c>
      <c r="B14" s="159">
        <f aca="true" t="shared" si="5" ref="B14:B49">B13-A14</f>
        <v>163</v>
      </c>
      <c r="C14" s="159">
        <f aca="true" t="shared" si="6" ref="C14:C49">C13+A14</f>
        <v>29</v>
      </c>
      <c r="D14" s="306" t="s">
        <v>770</v>
      </c>
      <c r="F14" s="40"/>
      <c r="G14" s="165">
        <f t="shared" si="0"/>
        <v>0.1796875</v>
      </c>
      <c r="H14" s="165">
        <f t="shared" si="1"/>
        <v>0.18472222222222223</v>
      </c>
      <c r="I14" s="165">
        <f t="shared" si="2"/>
        <v>0.19047619047619047</v>
      </c>
      <c r="J14" s="165">
        <f t="shared" si="3"/>
        <v>0.19711538461538464</v>
      </c>
      <c r="K14" s="165">
        <f t="shared" si="4"/>
        <v>0.2048611111111111</v>
      </c>
      <c r="N14" s="162"/>
      <c r="O14" s="162"/>
    </row>
    <row r="15" spans="1:15" ht="12.75" customHeight="1">
      <c r="A15" s="57">
        <v>1</v>
      </c>
      <c r="B15" s="159">
        <f t="shared" si="5"/>
        <v>162</v>
      </c>
      <c r="C15" s="159">
        <f t="shared" si="6"/>
        <v>30</v>
      </c>
      <c r="D15" s="303" t="s">
        <v>622</v>
      </c>
      <c r="E15" s="296" t="s">
        <v>621</v>
      </c>
      <c r="F15" s="40"/>
      <c r="G15" s="165">
        <f t="shared" si="0"/>
        <v>0.18229166666666669</v>
      </c>
      <c r="H15" s="165">
        <f t="shared" si="1"/>
        <v>0.1875</v>
      </c>
      <c r="I15" s="165">
        <f t="shared" si="2"/>
        <v>0.19345238095238093</v>
      </c>
      <c r="J15" s="165">
        <f t="shared" si="3"/>
        <v>0.20032051282051283</v>
      </c>
      <c r="K15" s="165">
        <f t="shared" si="4"/>
        <v>0.20833333333333331</v>
      </c>
      <c r="N15" s="162"/>
      <c r="O15" s="162"/>
    </row>
    <row r="16" spans="1:15" ht="12.75" customHeight="1">
      <c r="A16" s="57">
        <v>2.5</v>
      </c>
      <c r="B16" s="159">
        <f t="shared" si="5"/>
        <v>159.5</v>
      </c>
      <c r="C16" s="159">
        <f t="shared" si="6"/>
        <v>32.5</v>
      </c>
      <c r="D16" s="305" t="s">
        <v>623</v>
      </c>
      <c r="E16" s="168" t="s">
        <v>124</v>
      </c>
      <c r="F16" s="40"/>
      <c r="G16" s="165">
        <f t="shared" si="0"/>
        <v>0.18880208333333331</v>
      </c>
      <c r="H16" s="165">
        <f t="shared" si="1"/>
        <v>0.19444444444444442</v>
      </c>
      <c r="I16" s="165">
        <f t="shared" si="2"/>
        <v>0.20089285714285715</v>
      </c>
      <c r="J16" s="165">
        <f t="shared" si="3"/>
        <v>0.20833333333333331</v>
      </c>
      <c r="K16" s="165">
        <f t="shared" si="4"/>
        <v>0.2170138888888889</v>
      </c>
      <c r="N16" s="162"/>
      <c r="O16" s="162"/>
    </row>
    <row r="17" spans="1:15" ht="12.75" customHeight="1">
      <c r="A17" s="57">
        <v>5.5</v>
      </c>
      <c r="B17" s="159">
        <f t="shared" si="5"/>
        <v>154</v>
      </c>
      <c r="C17" s="159">
        <f t="shared" si="6"/>
        <v>38</v>
      </c>
      <c r="D17" s="305" t="s">
        <v>624</v>
      </c>
      <c r="E17" s="168" t="s">
        <v>124</v>
      </c>
      <c r="F17" s="40"/>
      <c r="G17" s="165">
        <f t="shared" si="0"/>
        <v>0.203125</v>
      </c>
      <c r="H17" s="165">
        <f t="shared" si="1"/>
        <v>0.2097222222222222</v>
      </c>
      <c r="I17" s="165">
        <f t="shared" si="2"/>
        <v>0.21726190476190477</v>
      </c>
      <c r="J17" s="165">
        <f t="shared" si="3"/>
        <v>0.22596153846153846</v>
      </c>
      <c r="K17" s="165">
        <f t="shared" si="4"/>
        <v>0.2361111111111111</v>
      </c>
      <c r="N17" s="162"/>
      <c r="O17" s="162"/>
    </row>
    <row r="18" spans="1:15" ht="12.75" customHeight="1">
      <c r="A18" s="57">
        <v>2</v>
      </c>
      <c r="B18" s="159">
        <f t="shared" si="5"/>
        <v>152</v>
      </c>
      <c r="C18" s="159">
        <f t="shared" si="6"/>
        <v>40</v>
      </c>
      <c r="D18" s="305" t="s">
        <v>625</v>
      </c>
      <c r="E18" s="168" t="s">
        <v>124</v>
      </c>
      <c r="F18" s="40"/>
      <c r="G18" s="165">
        <f t="shared" si="0"/>
        <v>0.20833333333333331</v>
      </c>
      <c r="H18" s="165">
        <f t="shared" si="1"/>
        <v>0.2152777777777778</v>
      </c>
      <c r="I18" s="165">
        <f t="shared" si="2"/>
        <v>0.2232142857142857</v>
      </c>
      <c r="J18" s="165">
        <f t="shared" si="3"/>
        <v>0.23237179487179488</v>
      </c>
      <c r="K18" s="165">
        <f t="shared" si="4"/>
        <v>0.24305555555555558</v>
      </c>
      <c r="N18" s="162"/>
      <c r="O18" s="162"/>
    </row>
    <row r="19" spans="1:15" ht="12.75" customHeight="1">
      <c r="A19" s="57">
        <v>3</v>
      </c>
      <c r="B19" s="159">
        <f t="shared" si="5"/>
        <v>149</v>
      </c>
      <c r="C19" s="159">
        <f t="shared" si="6"/>
        <v>43</v>
      </c>
      <c r="D19" s="303" t="s">
        <v>125</v>
      </c>
      <c r="E19" s="296" t="s">
        <v>126</v>
      </c>
      <c r="F19" s="40"/>
      <c r="G19" s="165">
        <f t="shared" si="0"/>
        <v>0.21614583333333331</v>
      </c>
      <c r="H19" s="165">
        <f t="shared" si="1"/>
        <v>0.2236111111111111</v>
      </c>
      <c r="I19" s="165">
        <f t="shared" si="2"/>
        <v>0.23214285714285715</v>
      </c>
      <c r="J19" s="165">
        <f t="shared" si="3"/>
        <v>0.24198717948717946</v>
      </c>
      <c r="K19" s="165">
        <f t="shared" si="4"/>
        <v>0.2534722222222222</v>
      </c>
      <c r="N19" s="162"/>
      <c r="O19" s="162"/>
    </row>
    <row r="20" spans="1:15" ht="12.75" customHeight="1">
      <c r="A20" s="57">
        <v>5.5</v>
      </c>
      <c r="B20" s="159">
        <f t="shared" si="5"/>
        <v>143.5</v>
      </c>
      <c r="C20" s="159">
        <f t="shared" si="6"/>
        <v>48.5</v>
      </c>
      <c r="D20" s="305" t="s">
        <v>626</v>
      </c>
      <c r="E20" s="168" t="s">
        <v>126</v>
      </c>
      <c r="F20" s="40"/>
      <c r="G20" s="165">
        <f t="shared" si="0"/>
        <v>0.23046875</v>
      </c>
      <c r="H20" s="165">
        <f t="shared" si="1"/>
        <v>0.23888888888888887</v>
      </c>
      <c r="I20" s="165">
        <f t="shared" si="2"/>
        <v>0.24851190476190477</v>
      </c>
      <c r="J20" s="165">
        <f t="shared" si="3"/>
        <v>0.25961538461538464</v>
      </c>
      <c r="K20" s="165">
        <f t="shared" si="4"/>
        <v>0.2725694444444444</v>
      </c>
      <c r="N20" s="162"/>
      <c r="O20" s="162"/>
    </row>
    <row r="21" spans="1:15" ht="12.75" customHeight="1">
      <c r="A21" s="352">
        <v>3</v>
      </c>
      <c r="B21" s="352">
        <f t="shared" si="5"/>
        <v>140.5</v>
      </c>
      <c r="C21" s="352">
        <f t="shared" si="6"/>
        <v>51.5</v>
      </c>
      <c r="D21" s="353" t="s">
        <v>627</v>
      </c>
      <c r="E21" s="354" t="s">
        <v>126</v>
      </c>
      <c r="F21" s="355"/>
      <c r="G21" s="356">
        <f t="shared" si="0"/>
        <v>0.23828125</v>
      </c>
      <c r="H21" s="356">
        <f t="shared" si="1"/>
        <v>0.24722222222222223</v>
      </c>
      <c r="I21" s="356">
        <f t="shared" si="2"/>
        <v>0.25744047619047616</v>
      </c>
      <c r="J21" s="356">
        <f t="shared" si="3"/>
        <v>0.2692307692307692</v>
      </c>
      <c r="K21" s="356">
        <f t="shared" si="4"/>
        <v>0.2829861111111111</v>
      </c>
      <c r="N21" s="162"/>
      <c r="O21" s="162"/>
    </row>
    <row r="22" spans="1:15" ht="12.75" customHeight="1">
      <c r="A22" s="57">
        <v>5</v>
      </c>
      <c r="B22" s="159">
        <f t="shared" si="5"/>
        <v>135.5</v>
      </c>
      <c r="C22" s="159">
        <f t="shared" si="6"/>
        <v>56.5</v>
      </c>
      <c r="D22" s="307" t="s">
        <v>724</v>
      </c>
      <c r="E22" s="296" t="s">
        <v>126</v>
      </c>
      <c r="F22" s="40"/>
      <c r="G22" s="165">
        <f t="shared" si="0"/>
        <v>0.2513020833333333</v>
      </c>
      <c r="H22" s="165">
        <f t="shared" si="1"/>
        <v>0.26111111111111107</v>
      </c>
      <c r="I22" s="165">
        <f t="shared" si="2"/>
        <v>0.27232142857142855</v>
      </c>
      <c r="J22" s="165">
        <f t="shared" si="3"/>
        <v>0.28525641025641024</v>
      </c>
      <c r="K22" s="165">
        <f t="shared" si="4"/>
        <v>0.3003472222222222</v>
      </c>
      <c r="N22" s="162"/>
      <c r="O22" s="162"/>
    </row>
    <row r="23" spans="1:15" ht="12.75" customHeight="1">
      <c r="A23" s="57">
        <v>5.5</v>
      </c>
      <c r="B23" s="159">
        <f t="shared" si="5"/>
        <v>130</v>
      </c>
      <c r="C23" s="159">
        <f t="shared" si="6"/>
        <v>62</v>
      </c>
      <c r="D23" s="303" t="s">
        <v>127</v>
      </c>
      <c r="E23" s="296" t="s">
        <v>126</v>
      </c>
      <c r="F23" s="40"/>
      <c r="G23" s="165">
        <f t="shared" si="0"/>
        <v>0.265625</v>
      </c>
      <c r="H23" s="165">
        <f t="shared" si="1"/>
        <v>0.27638888888888885</v>
      </c>
      <c r="I23" s="165">
        <f t="shared" si="2"/>
        <v>0.28869047619047616</v>
      </c>
      <c r="J23" s="165">
        <f t="shared" si="3"/>
        <v>0.30288461538461536</v>
      </c>
      <c r="K23" s="165">
        <f t="shared" si="4"/>
        <v>0.3194444444444444</v>
      </c>
      <c r="N23" s="162"/>
      <c r="O23" s="162"/>
    </row>
    <row r="24" spans="1:15" ht="12.75" customHeight="1">
      <c r="A24" s="57">
        <v>8.5</v>
      </c>
      <c r="B24" s="159">
        <f t="shared" si="5"/>
        <v>121.5</v>
      </c>
      <c r="C24" s="159">
        <f t="shared" si="6"/>
        <v>70.5</v>
      </c>
      <c r="D24" s="305" t="s">
        <v>628</v>
      </c>
      <c r="E24" s="168" t="s">
        <v>126</v>
      </c>
      <c r="F24" s="40"/>
      <c r="G24" s="165">
        <f t="shared" si="0"/>
        <v>0.2877604166666667</v>
      </c>
      <c r="H24" s="165">
        <f t="shared" si="1"/>
        <v>0.3</v>
      </c>
      <c r="I24" s="165">
        <f t="shared" si="2"/>
        <v>0.31398809523809523</v>
      </c>
      <c r="J24" s="165">
        <f t="shared" si="3"/>
        <v>0.3301282051282051</v>
      </c>
      <c r="K24" s="165">
        <f t="shared" si="4"/>
        <v>0.3489583333333333</v>
      </c>
      <c r="N24" s="162"/>
      <c r="O24" s="162"/>
    </row>
    <row r="25" spans="1:15" ht="12.75" customHeight="1">
      <c r="A25" s="57">
        <v>3</v>
      </c>
      <c r="B25" s="159">
        <f t="shared" si="5"/>
        <v>118.5</v>
      </c>
      <c r="C25" s="159">
        <f t="shared" si="6"/>
        <v>73.5</v>
      </c>
      <c r="D25" s="305" t="s">
        <v>742</v>
      </c>
      <c r="E25" s="168" t="s">
        <v>126</v>
      </c>
      <c r="F25" s="40"/>
      <c r="G25" s="165">
        <f t="shared" si="0"/>
        <v>0.2955729166666667</v>
      </c>
      <c r="H25" s="165">
        <f t="shared" si="1"/>
        <v>0.3083333333333333</v>
      </c>
      <c r="I25" s="165">
        <f t="shared" si="2"/>
        <v>0.3229166666666667</v>
      </c>
      <c r="J25" s="165">
        <f t="shared" si="3"/>
        <v>0.33974358974358976</v>
      </c>
      <c r="K25" s="165">
        <f t="shared" si="4"/>
        <v>0.359375</v>
      </c>
      <c r="N25" s="162"/>
      <c r="O25" s="162"/>
    </row>
    <row r="26" spans="1:15" ht="12.75" customHeight="1">
      <c r="A26" s="57">
        <v>5.5</v>
      </c>
      <c r="B26" s="159">
        <f t="shared" si="5"/>
        <v>113</v>
      </c>
      <c r="C26" s="159">
        <f t="shared" si="6"/>
        <v>79</v>
      </c>
      <c r="D26" s="303" t="s">
        <v>128</v>
      </c>
      <c r="E26" s="296" t="s">
        <v>129</v>
      </c>
      <c r="F26" s="40"/>
      <c r="G26" s="165">
        <f t="shared" si="0"/>
        <v>0.3098958333333333</v>
      </c>
      <c r="H26" s="165">
        <f t="shared" si="1"/>
        <v>0.32361111111111107</v>
      </c>
      <c r="I26" s="165">
        <f t="shared" si="2"/>
        <v>0.3392857142857143</v>
      </c>
      <c r="J26" s="165">
        <f t="shared" si="3"/>
        <v>0.3573717948717949</v>
      </c>
      <c r="K26" s="165">
        <f t="shared" si="4"/>
        <v>0.3784722222222222</v>
      </c>
      <c r="L26" s="148"/>
      <c r="N26" s="162"/>
      <c r="O26" s="162"/>
    </row>
    <row r="27" spans="1:15" ht="12.75" customHeight="1">
      <c r="A27" s="57">
        <v>7</v>
      </c>
      <c r="B27" s="159">
        <f t="shared" si="5"/>
        <v>106</v>
      </c>
      <c r="C27" s="159">
        <f t="shared" si="6"/>
        <v>86</v>
      </c>
      <c r="D27" s="305" t="s">
        <v>629</v>
      </c>
      <c r="E27" s="168" t="s">
        <v>129</v>
      </c>
      <c r="F27" s="40"/>
      <c r="G27" s="165">
        <f t="shared" si="0"/>
        <v>0.328125</v>
      </c>
      <c r="H27" s="165">
        <f t="shared" si="1"/>
        <v>0.34305555555555556</v>
      </c>
      <c r="I27" s="165">
        <f t="shared" si="2"/>
        <v>0.3601190476190476</v>
      </c>
      <c r="J27" s="165">
        <f t="shared" si="3"/>
        <v>0.3798076923076923</v>
      </c>
      <c r="K27" s="165">
        <f t="shared" si="4"/>
        <v>0.4027777777777778</v>
      </c>
      <c r="L27" s="148"/>
      <c r="N27" s="162"/>
      <c r="O27" s="162"/>
    </row>
    <row r="28" spans="1:15" ht="12.75" customHeight="1">
      <c r="A28" s="57">
        <v>8</v>
      </c>
      <c r="B28" s="159">
        <f t="shared" si="5"/>
        <v>98</v>
      </c>
      <c r="C28" s="159">
        <f t="shared" si="6"/>
        <v>94</v>
      </c>
      <c r="D28" s="303" t="s">
        <v>130</v>
      </c>
      <c r="E28" s="296" t="s">
        <v>131</v>
      </c>
      <c r="F28" s="40"/>
      <c r="G28" s="165">
        <f t="shared" si="0"/>
        <v>0.3489583333333333</v>
      </c>
      <c r="H28" s="165">
        <f t="shared" si="1"/>
        <v>0.36527777777777776</v>
      </c>
      <c r="I28" s="165">
        <f t="shared" si="2"/>
        <v>0.38392857142857145</v>
      </c>
      <c r="J28" s="165">
        <f t="shared" si="3"/>
        <v>0.40544871794871795</v>
      </c>
      <c r="K28" s="165">
        <f t="shared" si="4"/>
        <v>0.4305555555555556</v>
      </c>
      <c r="L28" s="148"/>
      <c r="N28" s="162"/>
      <c r="O28" s="162"/>
    </row>
    <row r="29" spans="1:15" ht="12.75" customHeight="1" hidden="1">
      <c r="A29" s="57"/>
      <c r="B29" s="159">
        <f t="shared" si="5"/>
        <v>98</v>
      </c>
      <c r="C29" s="159">
        <f t="shared" si="6"/>
        <v>94</v>
      </c>
      <c r="D29" s="303"/>
      <c r="E29" s="296"/>
      <c r="F29" s="40"/>
      <c r="G29" s="165">
        <f t="shared" si="0"/>
        <v>0.3489583333333333</v>
      </c>
      <c r="H29" s="165">
        <f t="shared" si="1"/>
        <v>0.36527777777777776</v>
      </c>
      <c r="I29" s="165">
        <f t="shared" si="2"/>
        <v>0.38392857142857145</v>
      </c>
      <c r="J29" s="165">
        <f t="shared" si="3"/>
        <v>0.40544871794871795</v>
      </c>
      <c r="K29" s="165">
        <f t="shared" si="4"/>
        <v>0.4305555555555556</v>
      </c>
      <c r="L29" s="148"/>
      <c r="N29" s="162"/>
      <c r="O29" s="162"/>
    </row>
    <row r="30" spans="1:15" ht="12.75" customHeight="1" hidden="1">
      <c r="A30" s="57"/>
      <c r="B30" s="159">
        <f t="shared" si="5"/>
        <v>98</v>
      </c>
      <c r="C30" s="159">
        <f t="shared" si="6"/>
        <v>94</v>
      </c>
      <c r="D30" s="303"/>
      <c r="E30" s="296"/>
      <c r="F30" s="40"/>
      <c r="G30" s="165">
        <f t="shared" si="0"/>
        <v>0.3489583333333333</v>
      </c>
      <c r="H30" s="165">
        <f t="shared" si="1"/>
        <v>0.36527777777777776</v>
      </c>
      <c r="I30" s="165">
        <f t="shared" si="2"/>
        <v>0.38392857142857145</v>
      </c>
      <c r="J30" s="165">
        <f t="shared" si="3"/>
        <v>0.40544871794871795</v>
      </c>
      <c r="K30" s="165">
        <f t="shared" si="4"/>
        <v>0.4305555555555556</v>
      </c>
      <c r="L30" s="148"/>
      <c r="N30" s="162"/>
      <c r="O30" s="162"/>
    </row>
    <row r="31" spans="1:15" ht="12.75" customHeight="1" hidden="1">
      <c r="A31" s="57"/>
      <c r="B31" s="159">
        <f t="shared" si="5"/>
        <v>98</v>
      </c>
      <c r="C31" s="159">
        <f t="shared" si="6"/>
        <v>94</v>
      </c>
      <c r="D31" s="303"/>
      <c r="E31" s="296"/>
      <c r="F31" s="40"/>
      <c r="G31" s="165">
        <f t="shared" si="0"/>
        <v>0.3489583333333333</v>
      </c>
      <c r="H31" s="165">
        <f t="shared" si="1"/>
        <v>0.36527777777777776</v>
      </c>
      <c r="I31" s="165">
        <f t="shared" si="2"/>
        <v>0.38392857142857145</v>
      </c>
      <c r="J31" s="165">
        <f t="shared" si="3"/>
        <v>0.40544871794871795</v>
      </c>
      <c r="K31" s="165">
        <f t="shared" si="4"/>
        <v>0.4305555555555556</v>
      </c>
      <c r="L31" s="148"/>
      <c r="N31" s="162"/>
      <c r="O31" s="162"/>
    </row>
    <row r="32" spans="1:15" ht="12.75" customHeight="1" hidden="1">
      <c r="A32" s="57"/>
      <c r="B32" s="159">
        <f t="shared" si="5"/>
        <v>98</v>
      </c>
      <c r="C32" s="159">
        <f t="shared" si="6"/>
        <v>94</v>
      </c>
      <c r="D32" s="303"/>
      <c r="E32" s="296"/>
      <c r="F32" s="40"/>
      <c r="G32" s="165">
        <f t="shared" si="0"/>
        <v>0.3489583333333333</v>
      </c>
      <c r="H32" s="165">
        <f t="shared" si="1"/>
        <v>0.36527777777777776</v>
      </c>
      <c r="I32" s="165">
        <f t="shared" si="2"/>
        <v>0.38392857142857145</v>
      </c>
      <c r="J32" s="165">
        <f t="shared" si="3"/>
        <v>0.40544871794871795</v>
      </c>
      <c r="K32" s="165">
        <f t="shared" si="4"/>
        <v>0.4305555555555556</v>
      </c>
      <c r="L32" s="148"/>
      <c r="N32" s="162"/>
      <c r="O32" s="162"/>
    </row>
    <row r="33" spans="1:15" ht="12.75" customHeight="1" hidden="1">
      <c r="A33" s="57"/>
      <c r="B33" s="159">
        <f>B32-A33</f>
        <v>98</v>
      </c>
      <c r="C33" s="159">
        <f>C32+A33</f>
        <v>94</v>
      </c>
      <c r="D33" s="303"/>
      <c r="E33" s="296"/>
      <c r="F33" s="40"/>
      <c r="G33" s="165">
        <f t="shared" si="0"/>
        <v>0.3489583333333333</v>
      </c>
      <c r="H33" s="165">
        <f t="shared" si="1"/>
        <v>0.36527777777777776</v>
      </c>
      <c r="I33" s="165">
        <f t="shared" si="2"/>
        <v>0.38392857142857145</v>
      </c>
      <c r="J33" s="165">
        <f t="shared" si="3"/>
        <v>0.40544871794871795</v>
      </c>
      <c r="K33" s="165">
        <f t="shared" si="4"/>
        <v>0.4305555555555556</v>
      </c>
      <c r="L33" s="148"/>
      <c r="N33" s="162"/>
      <c r="O33" s="162"/>
    </row>
    <row r="34" spans="1:15" ht="12.75" customHeight="1" hidden="1">
      <c r="A34" s="57"/>
      <c r="B34" s="159">
        <f t="shared" si="5"/>
        <v>98</v>
      </c>
      <c r="C34" s="159">
        <f t="shared" si="6"/>
        <v>94</v>
      </c>
      <c r="D34" s="33"/>
      <c r="E34" s="40"/>
      <c r="F34" s="40"/>
      <c r="G34" s="165">
        <f t="shared" si="0"/>
        <v>0.3489583333333333</v>
      </c>
      <c r="H34" s="165">
        <f t="shared" si="1"/>
        <v>0.36527777777777776</v>
      </c>
      <c r="I34" s="165">
        <f t="shared" si="2"/>
        <v>0.38392857142857145</v>
      </c>
      <c r="J34" s="165">
        <f t="shared" si="3"/>
        <v>0.40544871794871795</v>
      </c>
      <c r="K34" s="165">
        <f t="shared" si="4"/>
        <v>0.4305555555555556</v>
      </c>
      <c r="L34" s="148"/>
      <c r="N34" s="162"/>
      <c r="O34" s="162"/>
    </row>
    <row r="35" spans="1:15" ht="12.75" customHeight="1" hidden="1">
      <c r="A35" s="57"/>
      <c r="B35" s="159">
        <f t="shared" si="5"/>
        <v>98</v>
      </c>
      <c r="C35" s="159">
        <f t="shared" si="6"/>
        <v>94</v>
      </c>
      <c r="D35" s="37"/>
      <c r="E35" s="40"/>
      <c r="F35" s="40"/>
      <c r="G35" s="165">
        <f t="shared" si="0"/>
        <v>0.3489583333333333</v>
      </c>
      <c r="H35" s="165">
        <f t="shared" si="1"/>
        <v>0.36527777777777776</v>
      </c>
      <c r="I35" s="165">
        <f t="shared" si="2"/>
        <v>0.38392857142857145</v>
      </c>
      <c r="J35" s="165">
        <f t="shared" si="3"/>
        <v>0.40544871794871795</v>
      </c>
      <c r="K35" s="165">
        <f t="shared" si="4"/>
        <v>0.4305555555555556</v>
      </c>
      <c r="L35" s="148"/>
      <c r="N35" s="162"/>
      <c r="O35" s="162"/>
    </row>
    <row r="36" spans="1:15" ht="12.75" customHeight="1" hidden="1">
      <c r="A36" s="57"/>
      <c r="B36" s="159">
        <f t="shared" si="5"/>
        <v>98</v>
      </c>
      <c r="C36" s="159">
        <f t="shared" si="6"/>
        <v>94</v>
      </c>
      <c r="D36" s="37"/>
      <c r="E36" s="40"/>
      <c r="F36" s="40"/>
      <c r="G36" s="165">
        <f t="shared" si="0"/>
        <v>0.3489583333333333</v>
      </c>
      <c r="H36" s="165">
        <f t="shared" si="1"/>
        <v>0.36527777777777776</v>
      </c>
      <c r="I36" s="165">
        <f t="shared" si="2"/>
        <v>0.38392857142857145</v>
      </c>
      <c r="J36" s="165">
        <f t="shared" si="3"/>
        <v>0.40544871794871795</v>
      </c>
      <c r="K36" s="165">
        <f t="shared" si="4"/>
        <v>0.4305555555555556</v>
      </c>
      <c r="L36" s="148"/>
      <c r="N36" s="162"/>
      <c r="O36" s="162"/>
    </row>
    <row r="37" spans="1:15" ht="12.75" customHeight="1" hidden="1">
      <c r="A37" s="57"/>
      <c r="B37" s="159">
        <f t="shared" si="5"/>
        <v>98</v>
      </c>
      <c r="C37" s="159">
        <f t="shared" si="6"/>
        <v>94</v>
      </c>
      <c r="D37" s="37"/>
      <c r="E37" s="40"/>
      <c r="F37" s="40"/>
      <c r="G37" s="165">
        <f t="shared" si="0"/>
        <v>0.3489583333333333</v>
      </c>
      <c r="H37" s="165">
        <f t="shared" si="1"/>
        <v>0.36527777777777776</v>
      </c>
      <c r="I37" s="165">
        <f t="shared" si="2"/>
        <v>0.38392857142857145</v>
      </c>
      <c r="J37" s="165">
        <f t="shared" si="3"/>
        <v>0.40544871794871795</v>
      </c>
      <c r="K37" s="165">
        <f t="shared" si="4"/>
        <v>0.4305555555555556</v>
      </c>
      <c r="L37" s="148"/>
      <c r="N37" s="162"/>
      <c r="O37" s="162"/>
    </row>
    <row r="38" spans="1:15" ht="12.75" customHeight="1" hidden="1">
      <c r="A38" s="57"/>
      <c r="B38" s="159">
        <f t="shared" si="5"/>
        <v>98</v>
      </c>
      <c r="C38" s="159">
        <f t="shared" si="6"/>
        <v>94</v>
      </c>
      <c r="D38" s="37"/>
      <c r="E38" s="40"/>
      <c r="F38" s="40"/>
      <c r="G38" s="165">
        <f t="shared" si="0"/>
        <v>0.3489583333333333</v>
      </c>
      <c r="H38" s="165">
        <f t="shared" si="1"/>
        <v>0.36527777777777776</v>
      </c>
      <c r="I38" s="165">
        <f t="shared" si="2"/>
        <v>0.38392857142857145</v>
      </c>
      <c r="J38" s="165">
        <f t="shared" si="3"/>
        <v>0.40544871794871795</v>
      </c>
      <c r="K38" s="165">
        <f t="shared" si="4"/>
        <v>0.4305555555555556</v>
      </c>
      <c r="L38" s="148"/>
      <c r="N38" s="162"/>
      <c r="O38" s="162"/>
    </row>
    <row r="39" spans="1:15" ht="12.75" customHeight="1" hidden="1">
      <c r="A39" s="57"/>
      <c r="B39" s="159">
        <f t="shared" si="5"/>
        <v>98</v>
      </c>
      <c r="C39" s="159">
        <f t="shared" si="6"/>
        <v>94</v>
      </c>
      <c r="D39" s="37"/>
      <c r="E39" s="40"/>
      <c r="F39" s="40"/>
      <c r="G39" s="165">
        <f t="shared" si="0"/>
        <v>0.3489583333333333</v>
      </c>
      <c r="H39" s="165">
        <f t="shared" si="1"/>
        <v>0.36527777777777776</v>
      </c>
      <c r="I39" s="165">
        <f t="shared" si="2"/>
        <v>0.38392857142857145</v>
      </c>
      <c r="J39" s="165">
        <f t="shared" si="3"/>
        <v>0.40544871794871795</v>
      </c>
      <c r="K39" s="165">
        <f t="shared" si="4"/>
        <v>0.4305555555555556</v>
      </c>
      <c r="L39" s="148"/>
      <c r="N39" s="162"/>
      <c r="O39" s="162"/>
    </row>
    <row r="40" spans="1:15" ht="12.75" customHeight="1" hidden="1">
      <c r="A40" s="57"/>
      <c r="B40" s="159">
        <f t="shared" si="5"/>
        <v>98</v>
      </c>
      <c r="C40" s="159">
        <f t="shared" si="6"/>
        <v>94</v>
      </c>
      <c r="D40" s="37"/>
      <c r="E40" s="40"/>
      <c r="F40" s="40"/>
      <c r="G40" s="165">
        <f t="shared" si="0"/>
        <v>0.3489583333333333</v>
      </c>
      <c r="H40" s="165">
        <f t="shared" si="1"/>
        <v>0.36527777777777776</v>
      </c>
      <c r="I40" s="165">
        <f t="shared" si="2"/>
        <v>0.38392857142857145</v>
      </c>
      <c r="J40" s="165">
        <f t="shared" si="3"/>
        <v>0.40544871794871795</v>
      </c>
      <c r="K40" s="165">
        <f t="shared" si="4"/>
        <v>0.4305555555555556</v>
      </c>
      <c r="L40" s="148"/>
      <c r="N40" s="162"/>
      <c r="O40" s="162"/>
    </row>
    <row r="41" spans="1:15" ht="12.75" customHeight="1" hidden="1">
      <c r="A41" s="57"/>
      <c r="B41" s="159">
        <f t="shared" si="5"/>
        <v>98</v>
      </c>
      <c r="C41" s="159">
        <f t="shared" si="6"/>
        <v>94</v>
      </c>
      <c r="D41" s="37"/>
      <c r="E41" s="40"/>
      <c r="F41" s="40"/>
      <c r="G41" s="165">
        <f t="shared" si="0"/>
        <v>0.3489583333333333</v>
      </c>
      <c r="H41" s="165">
        <f t="shared" si="1"/>
        <v>0.36527777777777776</v>
      </c>
      <c r="I41" s="165">
        <f t="shared" si="2"/>
        <v>0.38392857142857145</v>
      </c>
      <c r="J41" s="165">
        <f t="shared" si="3"/>
        <v>0.40544871794871795</v>
      </c>
      <c r="K41" s="165">
        <f t="shared" si="4"/>
        <v>0.4305555555555556</v>
      </c>
      <c r="L41" s="148"/>
      <c r="N41" s="162"/>
      <c r="O41" s="162"/>
    </row>
    <row r="42" spans="1:15" ht="12.75" customHeight="1" hidden="1">
      <c r="A42" s="57"/>
      <c r="B42" s="159">
        <f t="shared" si="5"/>
        <v>98</v>
      </c>
      <c r="C42" s="159">
        <f t="shared" si="6"/>
        <v>94</v>
      </c>
      <c r="D42" s="37"/>
      <c r="E42" s="40"/>
      <c r="F42" s="40"/>
      <c r="G42" s="165">
        <f t="shared" si="0"/>
        <v>0.3489583333333333</v>
      </c>
      <c r="H42" s="165">
        <f t="shared" si="1"/>
        <v>0.36527777777777776</v>
      </c>
      <c r="I42" s="165">
        <f t="shared" si="2"/>
        <v>0.38392857142857145</v>
      </c>
      <c r="J42" s="165">
        <f t="shared" si="3"/>
        <v>0.40544871794871795</v>
      </c>
      <c r="K42" s="165">
        <f t="shared" si="4"/>
        <v>0.4305555555555556</v>
      </c>
      <c r="L42" s="148"/>
      <c r="N42" s="162"/>
      <c r="O42" s="162"/>
    </row>
    <row r="43" spans="1:15" ht="12.75" customHeight="1" hidden="1">
      <c r="A43" s="57"/>
      <c r="B43" s="159">
        <f t="shared" si="5"/>
        <v>98</v>
      </c>
      <c r="C43" s="159">
        <f t="shared" si="6"/>
        <v>94</v>
      </c>
      <c r="D43" s="37"/>
      <c r="E43" s="40"/>
      <c r="F43" s="40"/>
      <c r="G43" s="165">
        <f t="shared" si="0"/>
        <v>0.3489583333333333</v>
      </c>
      <c r="H43" s="165">
        <f t="shared" si="1"/>
        <v>0.36527777777777776</v>
      </c>
      <c r="I43" s="165">
        <f t="shared" si="2"/>
        <v>0.38392857142857145</v>
      </c>
      <c r="J43" s="165">
        <f t="shared" si="3"/>
        <v>0.40544871794871795</v>
      </c>
      <c r="K43" s="165">
        <f t="shared" si="4"/>
        <v>0.4305555555555556</v>
      </c>
      <c r="L43" s="148"/>
      <c r="N43" s="162"/>
      <c r="O43" s="162"/>
    </row>
    <row r="44" spans="1:15" ht="12.75" customHeight="1" hidden="1">
      <c r="A44" s="57"/>
      <c r="B44" s="159">
        <f t="shared" si="5"/>
        <v>98</v>
      </c>
      <c r="C44" s="159">
        <f t="shared" si="6"/>
        <v>94</v>
      </c>
      <c r="D44" s="37"/>
      <c r="E44" s="40"/>
      <c r="F44" s="40"/>
      <c r="G44" s="165">
        <f t="shared" si="0"/>
        <v>0.3489583333333333</v>
      </c>
      <c r="H44" s="165">
        <f t="shared" si="1"/>
        <v>0.36527777777777776</v>
      </c>
      <c r="I44" s="165">
        <f t="shared" si="2"/>
        <v>0.38392857142857145</v>
      </c>
      <c r="J44" s="165">
        <f t="shared" si="3"/>
        <v>0.40544871794871795</v>
      </c>
      <c r="K44" s="165">
        <f t="shared" si="4"/>
        <v>0.4305555555555556</v>
      </c>
      <c r="L44" s="148"/>
      <c r="N44" s="162"/>
      <c r="O44" s="162"/>
    </row>
    <row r="45" spans="1:15" ht="12.75" customHeight="1" hidden="1">
      <c r="A45" s="57"/>
      <c r="B45" s="159">
        <f t="shared" si="5"/>
        <v>98</v>
      </c>
      <c r="C45" s="159">
        <f t="shared" si="6"/>
        <v>94</v>
      </c>
      <c r="D45" s="37"/>
      <c r="E45" s="40"/>
      <c r="F45" s="40"/>
      <c r="G45" s="165">
        <f t="shared" si="0"/>
        <v>0.3489583333333333</v>
      </c>
      <c r="H45" s="165">
        <f t="shared" si="1"/>
        <v>0.36527777777777776</v>
      </c>
      <c r="I45" s="165">
        <f t="shared" si="2"/>
        <v>0.38392857142857145</v>
      </c>
      <c r="J45" s="165">
        <f t="shared" si="3"/>
        <v>0.40544871794871795</v>
      </c>
      <c r="K45" s="165">
        <f t="shared" si="4"/>
        <v>0.4305555555555556</v>
      </c>
      <c r="L45" s="148"/>
      <c r="N45" s="162"/>
      <c r="O45" s="162"/>
    </row>
    <row r="46" spans="1:15" ht="12.75" customHeight="1" hidden="1">
      <c r="A46" s="57"/>
      <c r="B46" s="159">
        <f t="shared" si="5"/>
        <v>98</v>
      </c>
      <c r="C46" s="159">
        <f t="shared" si="6"/>
        <v>94</v>
      </c>
      <c r="D46" s="37"/>
      <c r="E46" s="40"/>
      <c r="F46" s="40"/>
      <c r="G46" s="165">
        <f t="shared" si="0"/>
        <v>0.3489583333333333</v>
      </c>
      <c r="H46" s="165">
        <f t="shared" si="1"/>
        <v>0.36527777777777776</v>
      </c>
      <c r="I46" s="165">
        <f t="shared" si="2"/>
        <v>0.38392857142857145</v>
      </c>
      <c r="J46" s="165">
        <f t="shared" si="3"/>
        <v>0.40544871794871795</v>
      </c>
      <c r="K46" s="165">
        <f t="shared" si="4"/>
        <v>0.4305555555555556</v>
      </c>
      <c r="L46" s="148"/>
      <c r="N46" s="162"/>
      <c r="O46" s="162"/>
    </row>
    <row r="47" spans="1:15" ht="12.75" customHeight="1" hidden="1">
      <c r="A47" s="57"/>
      <c r="B47" s="159">
        <f t="shared" si="5"/>
        <v>98</v>
      </c>
      <c r="C47" s="159">
        <f t="shared" si="6"/>
        <v>94</v>
      </c>
      <c r="D47" s="37"/>
      <c r="E47" s="40"/>
      <c r="F47" s="40"/>
      <c r="G47" s="165">
        <f t="shared" si="0"/>
        <v>0.3489583333333333</v>
      </c>
      <c r="H47" s="165">
        <f t="shared" si="1"/>
        <v>0.36527777777777776</v>
      </c>
      <c r="I47" s="165">
        <f t="shared" si="2"/>
        <v>0.38392857142857145</v>
      </c>
      <c r="J47" s="165">
        <f t="shared" si="3"/>
        <v>0.40544871794871795</v>
      </c>
      <c r="K47" s="165">
        <f t="shared" si="4"/>
        <v>0.4305555555555556</v>
      </c>
      <c r="L47" s="148"/>
      <c r="N47" s="162"/>
      <c r="O47" s="162"/>
    </row>
    <row r="48" spans="1:15" ht="12.75" customHeight="1" hidden="1">
      <c r="A48" s="57"/>
      <c r="B48" s="159">
        <f t="shared" si="5"/>
        <v>98</v>
      </c>
      <c r="C48" s="159">
        <f t="shared" si="6"/>
        <v>94</v>
      </c>
      <c r="D48" s="37"/>
      <c r="E48" s="40"/>
      <c r="F48" s="40"/>
      <c r="G48" s="165">
        <f t="shared" si="0"/>
        <v>0.3489583333333333</v>
      </c>
      <c r="H48" s="165">
        <f t="shared" si="1"/>
        <v>0.36527777777777776</v>
      </c>
      <c r="I48" s="165">
        <f t="shared" si="2"/>
        <v>0.38392857142857145</v>
      </c>
      <c r="J48" s="165">
        <f t="shared" si="3"/>
        <v>0.40544871794871795</v>
      </c>
      <c r="K48" s="165">
        <f t="shared" si="4"/>
        <v>0.4305555555555556</v>
      </c>
      <c r="L48" s="148"/>
      <c r="N48" s="162"/>
      <c r="O48" s="162"/>
    </row>
    <row r="49" spans="1:15" ht="12.75" customHeight="1">
      <c r="A49" s="159">
        <v>6</v>
      </c>
      <c r="B49" s="159">
        <f t="shared" si="5"/>
        <v>92</v>
      </c>
      <c r="C49" s="159">
        <f t="shared" si="6"/>
        <v>100</v>
      </c>
      <c r="D49" s="33" t="s">
        <v>290</v>
      </c>
      <c r="E49" s="40"/>
      <c r="F49" s="40"/>
      <c r="G49" s="165">
        <f t="shared" si="0"/>
        <v>0.3645833333333333</v>
      </c>
      <c r="H49" s="165">
        <f t="shared" si="1"/>
        <v>0.3819444444444444</v>
      </c>
      <c r="I49" s="165">
        <f t="shared" si="2"/>
        <v>0.4017857142857143</v>
      </c>
      <c r="J49" s="165">
        <f t="shared" si="3"/>
        <v>0.42467948717948717</v>
      </c>
      <c r="K49" s="165">
        <f t="shared" si="4"/>
        <v>0.4513888888888889</v>
      </c>
      <c r="L49" s="148"/>
      <c r="N49" s="162"/>
      <c r="O49" s="162"/>
    </row>
    <row r="50" spans="1:13" s="244" customFormat="1" ht="12.75" customHeight="1">
      <c r="A50" s="239"/>
      <c r="B50" s="239"/>
      <c r="C50" s="239"/>
      <c r="D50" s="240" t="s">
        <v>21</v>
      </c>
      <c r="E50" s="236"/>
      <c r="F50" s="236"/>
      <c r="G50" s="241"/>
      <c r="H50" s="241"/>
      <c r="I50" s="241"/>
      <c r="J50" s="241"/>
      <c r="K50" s="241"/>
      <c r="L50" s="242"/>
      <c r="M50" s="243"/>
    </row>
    <row r="51" spans="1:12" ht="12.75" customHeight="1">
      <c r="A51" s="57">
        <v>0</v>
      </c>
      <c r="B51" s="159">
        <f>B49</f>
        <v>92</v>
      </c>
      <c r="C51" s="159">
        <f>C49</f>
        <v>100</v>
      </c>
      <c r="D51" s="33" t="s">
        <v>290</v>
      </c>
      <c r="E51" s="40" t="s">
        <v>131</v>
      </c>
      <c r="F51" s="40"/>
      <c r="G51" s="163">
        <f>$L$6</f>
        <v>0.4270833333333333</v>
      </c>
      <c r="H51" s="163">
        <f>$L$6</f>
        <v>0.4270833333333333</v>
      </c>
      <c r="I51" s="163">
        <f>$L$6</f>
        <v>0.4270833333333333</v>
      </c>
      <c r="J51" s="163">
        <f>$M$6</f>
        <v>0.4270833333333333</v>
      </c>
      <c r="K51" s="163">
        <f>$M$6</f>
        <v>0.4270833333333333</v>
      </c>
      <c r="L51" s="166">
        <f>A51</f>
        <v>0</v>
      </c>
    </row>
    <row r="52" spans="1:12" ht="12.75" customHeight="1">
      <c r="A52" s="57">
        <v>6.5</v>
      </c>
      <c r="B52" s="159">
        <f>B51-A52</f>
        <v>85.5</v>
      </c>
      <c r="C52" s="159">
        <f>C51+A52</f>
        <v>106.5</v>
      </c>
      <c r="D52" s="37" t="s">
        <v>132</v>
      </c>
      <c r="E52" s="40" t="s">
        <v>131</v>
      </c>
      <c r="F52" s="40"/>
      <c r="G52" s="165">
        <f aca="true" t="shared" si="7" ref="G52:G80">SUM($G$51+$O$3*L52)</f>
        <v>0.44401041666666663</v>
      </c>
      <c r="H52" s="165">
        <f aca="true" t="shared" si="8" ref="H52:H80">SUM($G$51+$P$3*L52)</f>
        <v>0.44513888888888886</v>
      </c>
      <c r="I52" s="165">
        <f aca="true" t="shared" si="9" ref="I52:I80">SUM($I$51+$Q$3*L52)</f>
        <v>0.4464285714285714</v>
      </c>
      <c r="J52" s="165">
        <f aca="true" t="shared" si="10" ref="J52:J80">SUM($J$51+$R$3*L52)</f>
        <v>0.44791666666666663</v>
      </c>
      <c r="K52" s="165">
        <f aca="true" t="shared" si="11" ref="K52:K80">SUM($K$51+$S$3*L52)</f>
        <v>0.44965277777777773</v>
      </c>
      <c r="L52" s="166">
        <f>A52+L51</f>
        <v>6.5</v>
      </c>
    </row>
    <row r="53" spans="1:12" ht="12.75" customHeight="1">
      <c r="A53" s="57">
        <v>1</v>
      </c>
      <c r="B53" s="159">
        <f aca="true" t="shared" si="12" ref="B53:B80">B52-A53</f>
        <v>84.5</v>
      </c>
      <c r="C53" s="159">
        <f aca="true" t="shared" si="13" ref="C53:C80">C52+A53</f>
        <v>107.5</v>
      </c>
      <c r="D53" s="96" t="s">
        <v>133</v>
      </c>
      <c r="E53" s="40" t="s">
        <v>134</v>
      </c>
      <c r="F53" s="40"/>
      <c r="G53" s="165">
        <f t="shared" si="7"/>
        <v>0.4466145833333333</v>
      </c>
      <c r="H53" s="165">
        <f t="shared" si="8"/>
        <v>0.44791666666666663</v>
      </c>
      <c r="I53" s="165">
        <f t="shared" si="9"/>
        <v>0.44940476190476186</v>
      </c>
      <c r="J53" s="165">
        <f t="shared" si="10"/>
        <v>0.4511217948717948</v>
      </c>
      <c r="K53" s="165">
        <f t="shared" si="11"/>
        <v>0.453125</v>
      </c>
      <c r="L53" s="166">
        <f aca="true" t="shared" si="14" ref="L53:L80">A53+L52</f>
        <v>7.5</v>
      </c>
    </row>
    <row r="54" spans="1:12" ht="12.75" customHeight="1">
      <c r="A54" s="57">
        <v>0.5</v>
      </c>
      <c r="B54" s="159">
        <f t="shared" si="12"/>
        <v>84</v>
      </c>
      <c r="C54" s="159">
        <f t="shared" si="13"/>
        <v>108</v>
      </c>
      <c r="D54" s="96" t="s">
        <v>743</v>
      </c>
      <c r="E54" s="40" t="s">
        <v>134</v>
      </c>
      <c r="F54" s="40"/>
      <c r="G54" s="165">
        <f t="shared" si="7"/>
        <v>0.44791666666666663</v>
      </c>
      <c r="H54" s="165">
        <f t="shared" si="8"/>
        <v>0.4493055555555555</v>
      </c>
      <c r="I54" s="165">
        <f t="shared" si="9"/>
        <v>0.4508928571428571</v>
      </c>
      <c r="J54" s="165">
        <f t="shared" si="10"/>
        <v>0.452724358974359</v>
      </c>
      <c r="K54" s="165">
        <f t="shared" si="11"/>
        <v>0.4548611111111111</v>
      </c>
      <c r="L54" s="166">
        <f t="shared" si="14"/>
        <v>8</v>
      </c>
    </row>
    <row r="55" spans="1:12" ht="12.75" customHeight="1">
      <c r="A55" s="57">
        <v>9.5</v>
      </c>
      <c r="B55" s="159">
        <f t="shared" si="12"/>
        <v>74.5</v>
      </c>
      <c r="C55" s="159">
        <f t="shared" si="13"/>
        <v>117.5</v>
      </c>
      <c r="D55" s="225" t="s">
        <v>144</v>
      </c>
      <c r="F55" s="40"/>
      <c r="G55" s="165">
        <f t="shared" si="7"/>
        <v>0.47265625</v>
      </c>
      <c r="H55" s="165">
        <f t="shared" si="8"/>
        <v>0.4756944444444444</v>
      </c>
      <c r="I55" s="165">
        <f t="shared" si="9"/>
        <v>0.47916666666666663</v>
      </c>
      <c r="J55" s="165">
        <f t="shared" si="10"/>
        <v>0.48317307692307687</v>
      </c>
      <c r="K55" s="165">
        <f t="shared" si="11"/>
        <v>0.4878472222222222</v>
      </c>
      <c r="L55" s="166">
        <f t="shared" si="14"/>
        <v>17.5</v>
      </c>
    </row>
    <row r="56" spans="1:12" ht="12.75" customHeight="1">
      <c r="A56" s="57">
        <v>1.5</v>
      </c>
      <c r="B56" s="159">
        <f t="shared" si="12"/>
        <v>73</v>
      </c>
      <c r="C56" s="159">
        <f t="shared" si="13"/>
        <v>119</v>
      </c>
      <c r="D56" s="96" t="s">
        <v>630</v>
      </c>
      <c r="E56" s="40" t="s">
        <v>134</v>
      </c>
      <c r="F56" s="40"/>
      <c r="G56" s="165">
        <f t="shared" si="7"/>
        <v>0.4765625</v>
      </c>
      <c r="H56" s="165">
        <f t="shared" si="8"/>
        <v>0.47986111111111107</v>
      </c>
      <c r="I56" s="165">
        <f t="shared" si="9"/>
        <v>0.48363095238095233</v>
      </c>
      <c r="J56" s="165">
        <f t="shared" si="10"/>
        <v>0.4879807692307692</v>
      </c>
      <c r="K56" s="165">
        <f t="shared" si="11"/>
        <v>0.4930555555555555</v>
      </c>
      <c r="L56" s="166">
        <f t="shared" si="14"/>
        <v>19</v>
      </c>
    </row>
    <row r="57" spans="1:12" ht="12.75" customHeight="1">
      <c r="A57" s="57">
        <v>6</v>
      </c>
      <c r="B57" s="159">
        <f t="shared" si="12"/>
        <v>67</v>
      </c>
      <c r="C57" s="159">
        <f t="shared" si="13"/>
        <v>125</v>
      </c>
      <c r="D57" s="37" t="s">
        <v>135</v>
      </c>
      <c r="E57" s="40" t="s">
        <v>134</v>
      </c>
      <c r="F57" s="40"/>
      <c r="G57" s="165">
        <f t="shared" si="7"/>
        <v>0.4921875</v>
      </c>
      <c r="H57" s="165">
        <f t="shared" si="8"/>
        <v>0.49652777777777773</v>
      </c>
      <c r="I57" s="165">
        <f t="shared" si="9"/>
        <v>0.5014880952380952</v>
      </c>
      <c r="J57" s="165">
        <f t="shared" si="10"/>
        <v>0.5072115384615384</v>
      </c>
      <c r="K57" s="165">
        <f t="shared" si="11"/>
        <v>0.5138888888888888</v>
      </c>
      <c r="L57" s="166">
        <f t="shared" si="14"/>
        <v>25</v>
      </c>
    </row>
    <row r="58" spans="1:12" ht="12.75" customHeight="1">
      <c r="A58" s="57">
        <v>5</v>
      </c>
      <c r="B58" s="159">
        <f t="shared" si="12"/>
        <v>62</v>
      </c>
      <c r="C58" s="159">
        <f t="shared" si="13"/>
        <v>130</v>
      </c>
      <c r="D58" s="96" t="s">
        <v>631</v>
      </c>
      <c r="E58" s="40" t="s">
        <v>134</v>
      </c>
      <c r="F58" s="40"/>
      <c r="G58" s="165">
        <f t="shared" si="7"/>
        <v>0.5052083333333333</v>
      </c>
      <c r="H58" s="165">
        <f t="shared" si="8"/>
        <v>0.5104166666666666</v>
      </c>
      <c r="I58" s="165">
        <f t="shared" si="9"/>
        <v>0.5163690476190476</v>
      </c>
      <c r="J58" s="165">
        <f t="shared" si="10"/>
        <v>0.5232371794871795</v>
      </c>
      <c r="K58" s="165">
        <f t="shared" si="11"/>
        <v>0.53125</v>
      </c>
      <c r="L58" s="166">
        <f t="shared" si="14"/>
        <v>30</v>
      </c>
    </row>
    <row r="59" spans="1:12" ht="12.75" customHeight="1">
      <c r="A59" s="57">
        <v>3.5</v>
      </c>
      <c r="B59" s="159">
        <f t="shared" si="12"/>
        <v>58.5</v>
      </c>
      <c r="C59" s="159">
        <f t="shared" si="13"/>
        <v>133.5</v>
      </c>
      <c r="D59" s="96" t="s">
        <v>632</v>
      </c>
      <c r="E59" s="40" t="s">
        <v>134</v>
      </c>
      <c r="F59" s="40"/>
      <c r="G59" s="165">
        <f t="shared" si="7"/>
        <v>0.5143229166666666</v>
      </c>
      <c r="H59" s="165">
        <f t="shared" si="8"/>
        <v>0.5201388888888888</v>
      </c>
      <c r="I59" s="165">
        <f t="shared" si="9"/>
        <v>0.5267857142857143</v>
      </c>
      <c r="J59" s="165">
        <f t="shared" si="10"/>
        <v>0.5344551282051282</v>
      </c>
      <c r="K59" s="165">
        <f t="shared" si="11"/>
        <v>0.5434027777777778</v>
      </c>
      <c r="L59" s="166">
        <f t="shared" si="14"/>
        <v>33.5</v>
      </c>
    </row>
    <row r="60" spans="1:12" ht="12.75" customHeight="1">
      <c r="A60" s="57">
        <v>4</v>
      </c>
      <c r="B60" s="159">
        <f t="shared" si="12"/>
        <v>54.5</v>
      </c>
      <c r="C60" s="159">
        <f t="shared" si="13"/>
        <v>137.5</v>
      </c>
      <c r="D60" s="37" t="s">
        <v>136</v>
      </c>
      <c r="E60" s="40" t="s">
        <v>134</v>
      </c>
      <c r="F60" s="40"/>
      <c r="G60" s="165">
        <f t="shared" si="7"/>
        <v>0.5247395833333333</v>
      </c>
      <c r="H60" s="165">
        <f t="shared" si="8"/>
        <v>0.53125</v>
      </c>
      <c r="I60" s="165">
        <f t="shared" si="9"/>
        <v>0.5386904761904762</v>
      </c>
      <c r="J60" s="165">
        <f t="shared" si="10"/>
        <v>0.547275641025641</v>
      </c>
      <c r="K60" s="165">
        <f t="shared" si="11"/>
        <v>0.5572916666666666</v>
      </c>
      <c r="L60" s="166">
        <f t="shared" si="14"/>
        <v>37.5</v>
      </c>
    </row>
    <row r="61" spans="1:12" ht="12.75" customHeight="1">
      <c r="A61" s="57">
        <v>8.5</v>
      </c>
      <c r="B61" s="159">
        <f t="shared" si="12"/>
        <v>46</v>
      </c>
      <c r="C61" s="159">
        <f t="shared" si="13"/>
        <v>146</v>
      </c>
      <c r="D61" s="37" t="s">
        <v>771</v>
      </c>
      <c r="E61" s="40" t="s">
        <v>134</v>
      </c>
      <c r="F61" s="40"/>
      <c r="G61" s="165">
        <f t="shared" si="7"/>
        <v>0.546875</v>
      </c>
      <c r="H61" s="165">
        <f t="shared" si="8"/>
        <v>0.554861111111111</v>
      </c>
      <c r="I61" s="165">
        <f t="shared" si="9"/>
        <v>0.5639880952380952</v>
      </c>
      <c r="J61" s="165">
        <f t="shared" si="10"/>
        <v>0.5745192307692307</v>
      </c>
      <c r="K61" s="165">
        <f t="shared" si="11"/>
        <v>0.5868055555555556</v>
      </c>
      <c r="L61" s="166">
        <f t="shared" si="14"/>
        <v>46</v>
      </c>
    </row>
    <row r="62" spans="1:12" ht="12.75" customHeight="1">
      <c r="A62" s="57">
        <v>6.5</v>
      </c>
      <c r="B62" s="159">
        <f t="shared" si="12"/>
        <v>39.5</v>
      </c>
      <c r="C62" s="159">
        <f t="shared" si="13"/>
        <v>152.5</v>
      </c>
      <c r="D62" s="96" t="s">
        <v>633</v>
      </c>
      <c r="E62" s="40" t="s">
        <v>134</v>
      </c>
      <c r="F62" s="40"/>
      <c r="G62" s="165">
        <f t="shared" si="7"/>
        <v>0.5638020833333333</v>
      </c>
      <c r="H62" s="165">
        <f t="shared" si="8"/>
        <v>0.5729166666666666</v>
      </c>
      <c r="I62" s="165">
        <f t="shared" si="9"/>
        <v>0.5833333333333333</v>
      </c>
      <c r="J62" s="165">
        <f t="shared" si="10"/>
        <v>0.5953525641025641</v>
      </c>
      <c r="K62" s="165">
        <f t="shared" si="11"/>
        <v>0.609375</v>
      </c>
      <c r="L62" s="166">
        <f t="shared" si="14"/>
        <v>52.5</v>
      </c>
    </row>
    <row r="63" spans="1:12" ht="12.75" customHeight="1">
      <c r="A63" s="57">
        <v>6.5</v>
      </c>
      <c r="B63" s="159">
        <f t="shared" si="12"/>
        <v>33</v>
      </c>
      <c r="C63" s="159">
        <f t="shared" si="13"/>
        <v>159</v>
      </c>
      <c r="D63" s="37" t="s">
        <v>137</v>
      </c>
      <c r="E63" s="40" t="s">
        <v>134</v>
      </c>
      <c r="F63" s="40"/>
      <c r="G63" s="165">
        <f t="shared" si="7"/>
        <v>0.5807291666666666</v>
      </c>
      <c r="H63" s="165">
        <f t="shared" si="8"/>
        <v>0.5909722222222222</v>
      </c>
      <c r="I63" s="165">
        <f t="shared" si="9"/>
        <v>0.6026785714285714</v>
      </c>
      <c r="J63" s="165">
        <f t="shared" si="10"/>
        <v>0.6161858974358974</v>
      </c>
      <c r="K63" s="165">
        <f t="shared" si="11"/>
        <v>0.6319444444444444</v>
      </c>
      <c r="L63" s="166">
        <f t="shared" si="14"/>
        <v>59</v>
      </c>
    </row>
    <row r="64" spans="1:12" ht="12.75" customHeight="1">
      <c r="A64" s="57">
        <v>9</v>
      </c>
      <c r="B64" s="159">
        <f t="shared" si="12"/>
        <v>24</v>
      </c>
      <c r="C64" s="159">
        <f t="shared" si="13"/>
        <v>168</v>
      </c>
      <c r="D64" s="37" t="s">
        <v>138</v>
      </c>
      <c r="E64" s="40" t="s">
        <v>134</v>
      </c>
      <c r="F64" s="40"/>
      <c r="G64" s="165">
        <f t="shared" si="7"/>
        <v>0.6041666666666666</v>
      </c>
      <c r="H64" s="165">
        <f t="shared" si="8"/>
        <v>0.6159722222222221</v>
      </c>
      <c r="I64" s="165">
        <f t="shared" si="9"/>
        <v>0.6294642857142857</v>
      </c>
      <c r="J64" s="165">
        <f t="shared" si="10"/>
        <v>0.6450320512820513</v>
      </c>
      <c r="K64" s="165">
        <f t="shared" si="11"/>
        <v>0.6631944444444444</v>
      </c>
      <c r="L64" s="166">
        <f t="shared" si="14"/>
        <v>68</v>
      </c>
    </row>
    <row r="65" spans="1:12" ht="12.75" customHeight="1">
      <c r="A65" s="57">
        <v>6</v>
      </c>
      <c r="B65" s="159">
        <f t="shared" si="12"/>
        <v>18</v>
      </c>
      <c r="C65" s="159">
        <f t="shared" si="13"/>
        <v>174</v>
      </c>
      <c r="D65" s="37" t="s">
        <v>139</v>
      </c>
      <c r="E65" s="40" t="s">
        <v>140</v>
      </c>
      <c r="F65" s="40"/>
      <c r="G65" s="165">
        <f t="shared" si="7"/>
        <v>0.6197916666666666</v>
      </c>
      <c r="H65" s="165">
        <f t="shared" si="8"/>
        <v>0.6326388888888889</v>
      </c>
      <c r="I65" s="165">
        <f t="shared" si="9"/>
        <v>0.6473214285714286</v>
      </c>
      <c r="J65" s="165">
        <f t="shared" si="10"/>
        <v>0.6642628205128205</v>
      </c>
      <c r="K65" s="165">
        <f t="shared" si="11"/>
        <v>0.6840277777777777</v>
      </c>
      <c r="L65" s="166">
        <f t="shared" si="14"/>
        <v>74</v>
      </c>
    </row>
    <row r="66" spans="1:12" ht="12.75" customHeight="1">
      <c r="A66" s="57">
        <v>5.5</v>
      </c>
      <c r="B66" s="159">
        <f t="shared" si="12"/>
        <v>12.5</v>
      </c>
      <c r="C66" s="159">
        <f t="shared" si="13"/>
        <v>179.5</v>
      </c>
      <c r="D66" s="96" t="s">
        <v>634</v>
      </c>
      <c r="E66" s="168" t="s">
        <v>140</v>
      </c>
      <c r="F66" s="40"/>
      <c r="G66" s="165">
        <f t="shared" si="7"/>
        <v>0.6341145833333333</v>
      </c>
      <c r="H66" s="165">
        <f t="shared" si="8"/>
        <v>0.6479166666666666</v>
      </c>
      <c r="I66" s="165">
        <f t="shared" si="9"/>
        <v>0.6636904761904762</v>
      </c>
      <c r="J66" s="165">
        <f t="shared" si="10"/>
        <v>0.6818910256410255</v>
      </c>
      <c r="K66" s="165">
        <f t="shared" si="11"/>
        <v>0.703125</v>
      </c>
      <c r="L66" s="166">
        <f t="shared" si="14"/>
        <v>79.5</v>
      </c>
    </row>
    <row r="67" spans="1:12" ht="12.75" customHeight="1">
      <c r="A67" s="57">
        <v>3.5</v>
      </c>
      <c r="B67" s="159">
        <f t="shared" si="12"/>
        <v>9</v>
      </c>
      <c r="C67" s="159">
        <f t="shared" si="13"/>
        <v>183</v>
      </c>
      <c r="D67" s="37" t="s">
        <v>141</v>
      </c>
      <c r="E67" s="40" t="s">
        <v>143</v>
      </c>
      <c r="F67" s="40"/>
      <c r="G67" s="165">
        <f t="shared" si="7"/>
        <v>0.6432291666666666</v>
      </c>
      <c r="H67" s="165">
        <f t="shared" si="8"/>
        <v>0.6576388888888889</v>
      </c>
      <c r="I67" s="165">
        <f t="shared" si="9"/>
        <v>0.6741071428571428</v>
      </c>
      <c r="J67" s="165">
        <f t="shared" si="10"/>
        <v>0.6931089743589743</v>
      </c>
      <c r="K67" s="165">
        <f t="shared" si="11"/>
        <v>0.7152777777777777</v>
      </c>
      <c r="L67" s="166">
        <f t="shared" si="14"/>
        <v>83</v>
      </c>
    </row>
    <row r="68" spans="1:12" ht="12.75" customHeight="1">
      <c r="A68" s="57">
        <v>5</v>
      </c>
      <c r="B68" s="159">
        <f t="shared" si="12"/>
        <v>4</v>
      </c>
      <c r="C68" s="159">
        <f t="shared" si="13"/>
        <v>188</v>
      </c>
      <c r="D68" s="37" t="s">
        <v>635</v>
      </c>
      <c r="E68" s="40" t="s">
        <v>636</v>
      </c>
      <c r="F68" s="40"/>
      <c r="G68" s="165">
        <f t="shared" si="7"/>
        <v>0.65625</v>
      </c>
      <c r="H68" s="165">
        <f t="shared" si="8"/>
        <v>0.6715277777777777</v>
      </c>
      <c r="I68" s="165">
        <f t="shared" si="9"/>
        <v>0.6889880952380951</v>
      </c>
      <c r="J68" s="165">
        <f t="shared" si="10"/>
        <v>0.7091346153846154</v>
      </c>
      <c r="K68" s="165">
        <f t="shared" si="11"/>
        <v>0.7326388888888888</v>
      </c>
      <c r="L68" s="166">
        <f t="shared" si="14"/>
        <v>88</v>
      </c>
    </row>
    <row r="69" spans="1:12" ht="12.75" customHeight="1" hidden="1">
      <c r="A69" s="57"/>
      <c r="B69" s="159">
        <f t="shared" si="12"/>
        <v>4</v>
      </c>
      <c r="C69" s="159">
        <f t="shared" si="13"/>
        <v>188</v>
      </c>
      <c r="D69" s="37"/>
      <c r="E69" s="40"/>
      <c r="F69" s="40"/>
      <c r="G69" s="165">
        <f t="shared" si="7"/>
        <v>0.65625</v>
      </c>
      <c r="H69" s="165">
        <f t="shared" si="8"/>
        <v>0.6715277777777777</v>
      </c>
      <c r="I69" s="165">
        <f t="shared" si="9"/>
        <v>0.6889880952380951</v>
      </c>
      <c r="J69" s="165">
        <f t="shared" si="10"/>
        <v>0.7091346153846154</v>
      </c>
      <c r="K69" s="165">
        <f t="shared" si="11"/>
        <v>0.7326388888888888</v>
      </c>
      <c r="L69" s="166">
        <f t="shared" si="14"/>
        <v>88</v>
      </c>
    </row>
    <row r="70" spans="1:13" ht="12.75" customHeight="1" hidden="1">
      <c r="A70" s="57"/>
      <c r="B70" s="159">
        <f t="shared" si="12"/>
        <v>4</v>
      </c>
      <c r="C70" s="159">
        <f t="shared" si="13"/>
        <v>188</v>
      </c>
      <c r="D70" s="37"/>
      <c r="E70" s="40"/>
      <c r="F70" s="40"/>
      <c r="G70" s="165">
        <f t="shared" si="7"/>
        <v>0.65625</v>
      </c>
      <c r="H70" s="165">
        <f t="shared" si="8"/>
        <v>0.6715277777777777</v>
      </c>
      <c r="I70" s="165">
        <f t="shared" si="9"/>
        <v>0.6889880952380951</v>
      </c>
      <c r="J70" s="165">
        <f t="shared" si="10"/>
        <v>0.7091346153846154</v>
      </c>
      <c r="K70" s="165">
        <f t="shared" si="11"/>
        <v>0.7326388888888888</v>
      </c>
      <c r="L70" s="166">
        <f t="shared" si="14"/>
        <v>88</v>
      </c>
      <c r="M70" s="154"/>
    </row>
    <row r="71" spans="1:13" ht="12.75" customHeight="1" hidden="1">
      <c r="A71" s="57"/>
      <c r="B71" s="159">
        <f t="shared" si="12"/>
        <v>4</v>
      </c>
      <c r="C71" s="159">
        <f t="shared" si="13"/>
        <v>188</v>
      </c>
      <c r="D71" s="37"/>
      <c r="E71" s="40"/>
      <c r="F71" s="40"/>
      <c r="G71" s="165">
        <f t="shared" si="7"/>
        <v>0.65625</v>
      </c>
      <c r="H71" s="165">
        <f t="shared" si="8"/>
        <v>0.6715277777777777</v>
      </c>
      <c r="I71" s="165">
        <f t="shared" si="9"/>
        <v>0.6889880952380951</v>
      </c>
      <c r="J71" s="165">
        <f t="shared" si="10"/>
        <v>0.7091346153846154</v>
      </c>
      <c r="K71" s="165">
        <f t="shared" si="11"/>
        <v>0.7326388888888888</v>
      </c>
      <c r="L71" s="166">
        <f t="shared" si="14"/>
        <v>88</v>
      </c>
      <c r="M71" s="154"/>
    </row>
    <row r="72" spans="1:13" ht="12.75" customHeight="1" hidden="1">
      <c r="A72" s="57"/>
      <c r="B72" s="159">
        <f t="shared" si="12"/>
        <v>4</v>
      </c>
      <c r="C72" s="159">
        <f t="shared" si="13"/>
        <v>188</v>
      </c>
      <c r="D72" s="37"/>
      <c r="E72" s="40"/>
      <c r="F72" s="40"/>
      <c r="G72" s="165">
        <f t="shared" si="7"/>
        <v>0.65625</v>
      </c>
      <c r="H72" s="165">
        <f t="shared" si="8"/>
        <v>0.6715277777777777</v>
      </c>
      <c r="I72" s="165">
        <f t="shared" si="9"/>
        <v>0.6889880952380951</v>
      </c>
      <c r="J72" s="165">
        <f t="shared" si="10"/>
        <v>0.7091346153846154</v>
      </c>
      <c r="K72" s="165">
        <f t="shared" si="11"/>
        <v>0.7326388888888888</v>
      </c>
      <c r="L72" s="166">
        <f t="shared" si="14"/>
        <v>88</v>
      </c>
      <c r="M72" s="154" t="s">
        <v>48</v>
      </c>
    </row>
    <row r="73" spans="1:12" ht="12.75" customHeight="1" hidden="1">
      <c r="A73" s="57"/>
      <c r="B73" s="159">
        <f t="shared" si="12"/>
        <v>4</v>
      </c>
      <c r="C73" s="159">
        <f t="shared" si="13"/>
        <v>188</v>
      </c>
      <c r="D73" s="37"/>
      <c r="E73" s="40"/>
      <c r="F73" s="40"/>
      <c r="G73" s="165">
        <f t="shared" si="7"/>
        <v>0.65625</v>
      </c>
      <c r="H73" s="165">
        <f t="shared" si="8"/>
        <v>0.6715277777777777</v>
      </c>
      <c r="I73" s="165">
        <f t="shared" si="9"/>
        <v>0.6889880952380951</v>
      </c>
      <c r="J73" s="165">
        <f t="shared" si="10"/>
        <v>0.7091346153846154</v>
      </c>
      <c r="K73" s="165">
        <f t="shared" si="11"/>
        <v>0.7326388888888888</v>
      </c>
      <c r="L73" s="166">
        <f t="shared" si="14"/>
        <v>88</v>
      </c>
    </row>
    <row r="74" spans="1:12" ht="12.75" customHeight="1" hidden="1">
      <c r="A74" s="57"/>
      <c r="B74" s="159">
        <f t="shared" si="12"/>
        <v>4</v>
      </c>
      <c r="C74" s="159">
        <f t="shared" si="13"/>
        <v>188</v>
      </c>
      <c r="D74" s="37"/>
      <c r="E74" s="40"/>
      <c r="F74" s="40"/>
      <c r="G74" s="165">
        <f t="shared" si="7"/>
        <v>0.65625</v>
      </c>
      <c r="H74" s="165">
        <f t="shared" si="8"/>
        <v>0.6715277777777777</v>
      </c>
      <c r="I74" s="165">
        <f t="shared" si="9"/>
        <v>0.6889880952380951</v>
      </c>
      <c r="J74" s="165">
        <f t="shared" si="10"/>
        <v>0.7091346153846154</v>
      </c>
      <c r="K74" s="165">
        <f t="shared" si="11"/>
        <v>0.7326388888888888</v>
      </c>
      <c r="L74" s="166">
        <f t="shared" si="14"/>
        <v>88</v>
      </c>
    </row>
    <row r="75" spans="1:12" ht="12.75" customHeight="1" hidden="1">
      <c r="A75" s="57"/>
      <c r="B75" s="159">
        <f t="shared" si="12"/>
        <v>4</v>
      </c>
      <c r="C75" s="159">
        <f t="shared" si="13"/>
        <v>188</v>
      </c>
      <c r="D75" s="37"/>
      <c r="E75" s="40"/>
      <c r="F75" s="40"/>
      <c r="G75" s="165">
        <f t="shared" si="7"/>
        <v>0.65625</v>
      </c>
      <c r="H75" s="165">
        <f t="shared" si="8"/>
        <v>0.6715277777777777</v>
      </c>
      <c r="I75" s="165">
        <f t="shared" si="9"/>
        <v>0.6889880952380951</v>
      </c>
      <c r="J75" s="165">
        <f t="shared" si="10"/>
        <v>0.7091346153846154</v>
      </c>
      <c r="K75" s="165">
        <f t="shared" si="11"/>
        <v>0.7326388888888888</v>
      </c>
      <c r="L75" s="166">
        <f t="shared" si="14"/>
        <v>88</v>
      </c>
    </row>
    <row r="76" spans="1:12" ht="12.75" customHeight="1" hidden="1">
      <c r="A76" s="57"/>
      <c r="B76" s="159">
        <f t="shared" si="12"/>
        <v>4</v>
      </c>
      <c r="C76" s="159">
        <f t="shared" si="13"/>
        <v>188</v>
      </c>
      <c r="D76" s="37"/>
      <c r="E76" s="40"/>
      <c r="F76" s="40"/>
      <c r="G76" s="165">
        <f t="shared" si="7"/>
        <v>0.65625</v>
      </c>
      <c r="H76" s="165">
        <f t="shared" si="8"/>
        <v>0.6715277777777777</v>
      </c>
      <c r="I76" s="165">
        <f t="shared" si="9"/>
        <v>0.6889880952380951</v>
      </c>
      <c r="J76" s="165">
        <f t="shared" si="10"/>
        <v>0.7091346153846154</v>
      </c>
      <c r="K76" s="165">
        <f t="shared" si="11"/>
        <v>0.7326388888888888</v>
      </c>
      <c r="L76" s="166">
        <f t="shared" si="14"/>
        <v>88</v>
      </c>
    </row>
    <row r="77" spans="1:12" ht="12.75" customHeight="1" hidden="1">
      <c r="A77" s="57"/>
      <c r="B77" s="159">
        <f t="shared" si="12"/>
        <v>4</v>
      </c>
      <c r="C77" s="159">
        <f t="shared" si="13"/>
        <v>188</v>
      </c>
      <c r="D77" s="37"/>
      <c r="E77" s="40"/>
      <c r="F77" s="40"/>
      <c r="G77" s="165">
        <f t="shared" si="7"/>
        <v>0.65625</v>
      </c>
      <c r="H77" s="165">
        <f t="shared" si="8"/>
        <v>0.6715277777777777</v>
      </c>
      <c r="I77" s="165">
        <f t="shared" si="9"/>
        <v>0.6889880952380951</v>
      </c>
      <c r="J77" s="165">
        <f t="shared" si="10"/>
        <v>0.7091346153846154</v>
      </c>
      <c r="K77" s="165">
        <f t="shared" si="11"/>
        <v>0.7326388888888888</v>
      </c>
      <c r="L77" s="166">
        <f t="shared" si="14"/>
        <v>88</v>
      </c>
    </row>
    <row r="78" spans="1:12" ht="12.75" customHeight="1" hidden="1">
      <c r="A78" s="57"/>
      <c r="B78" s="159">
        <f t="shared" si="12"/>
        <v>4</v>
      </c>
      <c r="C78" s="159">
        <f t="shared" si="13"/>
        <v>188</v>
      </c>
      <c r="D78" s="37"/>
      <c r="E78" s="40"/>
      <c r="F78" s="40"/>
      <c r="G78" s="165">
        <f t="shared" si="7"/>
        <v>0.65625</v>
      </c>
      <c r="H78" s="165">
        <f t="shared" si="8"/>
        <v>0.6715277777777777</v>
      </c>
      <c r="I78" s="165">
        <f t="shared" si="9"/>
        <v>0.6889880952380951</v>
      </c>
      <c r="J78" s="165">
        <f t="shared" si="10"/>
        <v>0.7091346153846154</v>
      </c>
      <c r="K78" s="165">
        <f t="shared" si="11"/>
        <v>0.7326388888888888</v>
      </c>
      <c r="L78" s="166">
        <f t="shared" si="14"/>
        <v>88</v>
      </c>
    </row>
    <row r="79" spans="1:12" ht="12.75" customHeight="1" hidden="1">
      <c r="A79" s="57"/>
      <c r="B79" s="159">
        <f t="shared" si="12"/>
        <v>4</v>
      </c>
      <c r="C79" s="159">
        <f t="shared" si="13"/>
        <v>188</v>
      </c>
      <c r="D79" s="37"/>
      <c r="E79" s="40"/>
      <c r="F79" s="40"/>
      <c r="G79" s="165">
        <f t="shared" si="7"/>
        <v>0.65625</v>
      </c>
      <c r="H79" s="165">
        <f t="shared" si="8"/>
        <v>0.6715277777777777</v>
      </c>
      <c r="I79" s="165">
        <f t="shared" si="9"/>
        <v>0.6889880952380951</v>
      </c>
      <c r="J79" s="165">
        <f t="shared" si="10"/>
        <v>0.7091346153846154</v>
      </c>
      <c r="K79" s="165">
        <f t="shared" si="11"/>
        <v>0.7326388888888888</v>
      </c>
      <c r="L79" s="166">
        <f t="shared" si="14"/>
        <v>88</v>
      </c>
    </row>
    <row r="80" spans="1:12" ht="12.75" customHeight="1">
      <c r="A80" s="57">
        <v>4</v>
      </c>
      <c r="B80" s="159">
        <f t="shared" si="12"/>
        <v>0</v>
      </c>
      <c r="C80" s="159">
        <f t="shared" si="13"/>
        <v>192</v>
      </c>
      <c r="D80" s="33" t="s">
        <v>142</v>
      </c>
      <c r="E80" s="40"/>
      <c r="F80" s="40"/>
      <c r="G80" s="165">
        <f t="shared" si="7"/>
        <v>0.6666666666666666</v>
      </c>
      <c r="H80" s="165">
        <f t="shared" si="8"/>
        <v>0.6826388888888888</v>
      </c>
      <c r="I80" s="165">
        <f t="shared" si="9"/>
        <v>0.7008928571428571</v>
      </c>
      <c r="J80" s="165">
        <f t="shared" si="10"/>
        <v>0.7219551282051282</v>
      </c>
      <c r="K80" s="165">
        <f t="shared" si="11"/>
        <v>0.7465277777777777</v>
      </c>
      <c r="L80" s="166">
        <f t="shared" si="14"/>
        <v>92</v>
      </c>
    </row>
  </sheetData>
  <sheetProtection/>
  <mergeCells count="7">
    <mergeCell ref="A4:K4"/>
    <mergeCell ref="C5:G5"/>
    <mergeCell ref="G6:J6"/>
    <mergeCell ref="L1:M1"/>
    <mergeCell ref="A1:K1"/>
    <mergeCell ref="A2:K2"/>
    <mergeCell ref="A3:K3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6" r:id="rId2"/>
  <headerFooter alignWithMargins="0">
    <oddFooter>&amp;L&amp;F   &amp;D  &amp;T&amp;R&amp;8Les communes  en lettres majuscules sont des
 chefs-lieuxde cantons,  de sous-préfectures ou préfectures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52">
      <selection activeCell="D28" sqref="D28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52" customWidth="1"/>
    <col min="12" max="14" width="8.851562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2" t="s">
        <v>1</v>
      </c>
      <c r="M1" s="382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83" t="s">
        <v>54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22"/>
      <c r="M2" s="321"/>
      <c r="N2" s="322"/>
      <c r="O2" s="322"/>
      <c r="P2" s="5"/>
      <c r="Q2" s="5"/>
      <c r="R2" s="5"/>
      <c r="S2" s="12"/>
    </row>
    <row r="3" spans="1:19" ht="12.75" customHeight="1">
      <c r="A3" s="383" t="s">
        <v>57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23" t="s">
        <v>2</v>
      </c>
      <c r="M3" s="321">
        <v>1</v>
      </c>
      <c r="N3" s="322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81" t="s">
        <v>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45"/>
    </row>
    <row r="5" spans="1:14" ht="12.75" customHeight="1" thickBot="1">
      <c r="A5" s="17"/>
      <c r="B5" s="10"/>
      <c r="C5" s="383" t="s">
        <v>71</v>
      </c>
      <c r="D5" s="383"/>
      <c r="E5" s="383"/>
      <c r="F5" s="383"/>
      <c r="G5" s="383"/>
      <c r="H5" s="17">
        <v>195</v>
      </c>
      <c r="I5" s="10" t="s">
        <v>5</v>
      </c>
      <c r="J5" s="10"/>
      <c r="K5" s="53"/>
      <c r="L5" s="18">
        <v>0.10416666666666667</v>
      </c>
      <c r="M5" s="18">
        <v>0.10416666666666667</v>
      </c>
      <c r="N5" s="3" t="s">
        <v>6</v>
      </c>
    </row>
    <row r="6" spans="1:14" ht="12.75" customHeight="1" thickBot="1">
      <c r="A6" s="19"/>
      <c r="B6" s="20" t="s">
        <v>5</v>
      </c>
      <c r="C6" s="54"/>
      <c r="D6" s="21" t="s">
        <v>7</v>
      </c>
      <c r="E6" s="22" t="s">
        <v>8</v>
      </c>
      <c r="F6" s="22" t="s">
        <v>9</v>
      </c>
      <c r="G6" s="380" t="s">
        <v>10</v>
      </c>
      <c r="H6" s="380"/>
      <c r="I6" s="380"/>
      <c r="J6" s="380"/>
      <c r="K6" s="380"/>
      <c r="L6" s="18">
        <v>0.4375</v>
      </c>
      <c r="M6" s="18">
        <v>0.4375</v>
      </c>
      <c r="N6" s="16" t="s">
        <v>11</v>
      </c>
    </row>
    <row r="7" spans="1:13" ht="12.75" customHeight="1" thickBot="1">
      <c r="A7" s="24" t="s">
        <v>12</v>
      </c>
      <c r="B7" s="25" t="s">
        <v>13</v>
      </c>
      <c r="C7" s="25" t="s">
        <v>14</v>
      </c>
      <c r="D7" s="26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4"/>
    </row>
    <row r="8" spans="1:13" ht="12.75" customHeight="1">
      <c r="A8" s="94"/>
      <c r="B8" s="21"/>
      <c r="C8" s="94"/>
      <c r="D8" s="338" t="s">
        <v>144</v>
      </c>
      <c r="E8" s="184"/>
      <c r="F8" s="138"/>
      <c r="G8" s="21"/>
      <c r="H8" s="95"/>
      <c r="I8" s="95"/>
      <c r="J8" s="95"/>
      <c r="K8" s="95"/>
      <c r="L8" s="32"/>
      <c r="M8" s="4"/>
    </row>
    <row r="9" spans="1:15" ht="12.75" customHeight="1">
      <c r="A9" s="63">
        <v>0</v>
      </c>
      <c r="B9" s="28">
        <f>H5</f>
        <v>195</v>
      </c>
      <c r="C9" s="28">
        <v>0</v>
      </c>
      <c r="D9" s="311" t="s">
        <v>753</v>
      </c>
      <c r="E9" s="297" t="s">
        <v>147</v>
      </c>
      <c r="F9" s="31"/>
      <c r="G9" s="34">
        <f>$L$5</f>
        <v>0.10416666666666667</v>
      </c>
      <c r="H9" s="34">
        <f>$L$5</f>
        <v>0.10416666666666667</v>
      </c>
      <c r="I9" s="34">
        <f>$L$5</f>
        <v>0.10416666666666667</v>
      </c>
      <c r="J9" s="34">
        <f>$M$5</f>
        <v>0.10416666666666667</v>
      </c>
      <c r="K9" s="34">
        <f>$M$5</f>
        <v>0.10416666666666667</v>
      </c>
      <c r="L9" s="324"/>
      <c r="M9" s="325"/>
      <c r="N9" s="325"/>
      <c r="O9" s="325"/>
    </row>
    <row r="10" spans="1:15" ht="12.75" customHeight="1">
      <c r="A10" s="63">
        <v>7</v>
      </c>
      <c r="B10" s="28">
        <f>B9-A10</f>
        <v>188</v>
      </c>
      <c r="C10" s="28">
        <f>C9+A10</f>
        <v>7</v>
      </c>
      <c r="D10" s="312" t="s">
        <v>149</v>
      </c>
      <c r="E10" s="297" t="s">
        <v>148</v>
      </c>
      <c r="F10" s="31"/>
      <c r="G10" s="36">
        <f>SUM($G$9+$O$3*C10)</f>
        <v>0.12239583333333334</v>
      </c>
      <c r="H10" s="36">
        <f>SUM($H$9+$P$3*C10)</f>
        <v>0.12361111111111112</v>
      </c>
      <c r="I10" s="36">
        <f>SUM($I$9+$Q$3*C10)</f>
        <v>0.125</v>
      </c>
      <c r="J10" s="36">
        <f>SUM($J$9+$R$3*C10)</f>
        <v>0.1266025641025641</v>
      </c>
      <c r="K10" s="36">
        <f>SUM($K$9+$S$3*C10)</f>
        <v>0.1284722222222222</v>
      </c>
      <c r="N10" s="4"/>
      <c r="O10" s="4"/>
    </row>
    <row r="11" spans="1:15" ht="12.75" customHeight="1">
      <c r="A11" s="63">
        <v>4</v>
      </c>
      <c r="B11" s="28">
        <f aca="true" t="shared" si="0" ref="B11:B49">B10-A11</f>
        <v>184</v>
      </c>
      <c r="C11" s="28">
        <f aca="true" t="shared" si="1" ref="C11:C49">C10+A11</f>
        <v>11</v>
      </c>
      <c r="D11" s="303" t="s">
        <v>150</v>
      </c>
      <c r="E11" s="297" t="s">
        <v>148</v>
      </c>
      <c r="F11" s="31"/>
      <c r="G11" s="36">
        <f aca="true" t="shared" si="2" ref="G11:G49">SUM($G$9+$O$3*C11)</f>
        <v>0.1328125</v>
      </c>
      <c r="H11" s="36">
        <f aca="true" t="shared" si="3" ref="H11:H49">SUM($H$9+$P$3*C11)</f>
        <v>0.13472222222222222</v>
      </c>
      <c r="I11" s="36">
        <f aca="true" t="shared" si="4" ref="I11:I49">SUM($I$9+$Q$3*C11)</f>
        <v>0.13690476190476192</v>
      </c>
      <c r="J11" s="36">
        <f aca="true" t="shared" si="5" ref="J11:J49">SUM($J$9+$R$3*C11)</f>
        <v>0.13942307692307693</v>
      </c>
      <c r="K11" s="36">
        <f aca="true" t="shared" si="6" ref="K11:K49">SUM($K$9+$S$3*C11)</f>
        <v>0.1423611111111111</v>
      </c>
      <c r="N11" s="4"/>
      <c r="O11" s="4"/>
    </row>
    <row r="12" spans="1:15" ht="12.75" customHeight="1">
      <c r="A12" s="63">
        <v>1</v>
      </c>
      <c r="B12" s="28">
        <f>B11-A12</f>
        <v>183</v>
      </c>
      <c r="C12" s="28">
        <f>C11+A12</f>
        <v>12</v>
      </c>
      <c r="D12" s="39" t="s">
        <v>819</v>
      </c>
      <c r="E12" s="297" t="s">
        <v>153</v>
      </c>
      <c r="F12" s="31"/>
      <c r="G12" s="36">
        <f>SUM($G$9+$O$3*C12)</f>
        <v>0.13541666666666669</v>
      </c>
      <c r="H12" s="36">
        <f>SUM($H$9+$P$3*C12)</f>
        <v>0.1375</v>
      </c>
      <c r="I12" s="36">
        <f>SUM($I$9+$Q$3*C12)</f>
        <v>0.13988095238095238</v>
      </c>
      <c r="J12" s="36">
        <f>SUM($J$9+$R$3*C12)</f>
        <v>0.14262820512820512</v>
      </c>
      <c r="K12" s="36">
        <f>SUM($K$9+$S$3*C12)</f>
        <v>0.14583333333333334</v>
      </c>
      <c r="N12" s="4"/>
      <c r="O12" s="4"/>
    </row>
    <row r="13" spans="1:15" ht="12.75" customHeight="1">
      <c r="A13" s="63">
        <v>2</v>
      </c>
      <c r="B13" s="28">
        <f>B12-A13</f>
        <v>181</v>
      </c>
      <c r="C13" s="28">
        <f>C12+A13</f>
        <v>14</v>
      </c>
      <c r="D13" s="312" t="s">
        <v>151</v>
      </c>
      <c r="E13" s="297" t="s">
        <v>153</v>
      </c>
      <c r="F13" s="31"/>
      <c r="G13" s="36">
        <f>SUM($G$9+$O$3*C13)</f>
        <v>0.140625</v>
      </c>
      <c r="H13" s="36">
        <f>SUM($H$9+$P$3*C13)</f>
        <v>0.14305555555555555</v>
      </c>
      <c r="I13" s="36">
        <f>SUM($I$9+$Q$3*C13)</f>
        <v>0.14583333333333334</v>
      </c>
      <c r="J13" s="36">
        <f>SUM($J$9+$R$3*C13)</f>
        <v>0.14903846153846154</v>
      </c>
      <c r="K13" s="36">
        <f>SUM($K$9+$S$3*C13)</f>
        <v>0.1527777777777778</v>
      </c>
      <c r="N13" s="4"/>
      <c r="O13" s="4"/>
    </row>
    <row r="14" spans="1:15" ht="12.75" customHeight="1">
      <c r="A14" s="63">
        <v>4.5</v>
      </c>
      <c r="B14" s="28">
        <f t="shared" si="0"/>
        <v>176.5</v>
      </c>
      <c r="C14" s="28">
        <f t="shared" si="1"/>
        <v>18.5</v>
      </c>
      <c r="D14" s="39" t="s">
        <v>744</v>
      </c>
      <c r="E14" s="297" t="s">
        <v>153</v>
      </c>
      <c r="F14" s="31"/>
      <c r="G14" s="36">
        <f t="shared" si="2"/>
        <v>0.15234375</v>
      </c>
      <c r="H14" s="36">
        <f t="shared" si="3"/>
        <v>0.15555555555555556</v>
      </c>
      <c r="I14" s="36">
        <f t="shared" si="4"/>
        <v>0.15922619047619047</v>
      </c>
      <c r="J14" s="36">
        <f t="shared" si="5"/>
        <v>0.16346153846153846</v>
      </c>
      <c r="K14" s="36">
        <f t="shared" si="6"/>
        <v>0.1684027777777778</v>
      </c>
      <c r="N14" s="4"/>
      <c r="O14" s="4"/>
    </row>
    <row r="15" spans="1:15" ht="12.75" customHeight="1">
      <c r="A15" s="63">
        <v>3.5</v>
      </c>
      <c r="B15" s="28">
        <f t="shared" si="0"/>
        <v>173</v>
      </c>
      <c r="C15" s="28">
        <f t="shared" si="1"/>
        <v>22</v>
      </c>
      <c r="D15" s="312" t="s">
        <v>152</v>
      </c>
      <c r="E15" s="297" t="s">
        <v>153</v>
      </c>
      <c r="F15" s="31"/>
      <c r="G15" s="36">
        <f t="shared" si="2"/>
        <v>0.16145833333333334</v>
      </c>
      <c r="H15" s="36">
        <f t="shared" si="3"/>
        <v>0.16527777777777777</v>
      </c>
      <c r="I15" s="36">
        <f t="shared" si="4"/>
        <v>0.16964285714285715</v>
      </c>
      <c r="J15" s="36">
        <f t="shared" si="5"/>
        <v>0.17467948717948717</v>
      </c>
      <c r="K15" s="36">
        <f t="shared" si="6"/>
        <v>0.18055555555555555</v>
      </c>
      <c r="N15" s="4"/>
      <c r="O15" s="4"/>
    </row>
    <row r="16" spans="1:15" ht="12.75" customHeight="1">
      <c r="A16" s="63">
        <v>2.5</v>
      </c>
      <c r="B16" s="28">
        <f t="shared" si="0"/>
        <v>170.5</v>
      </c>
      <c r="C16" s="28">
        <f t="shared" si="1"/>
        <v>24.5</v>
      </c>
      <c r="D16" s="333" t="s">
        <v>505</v>
      </c>
      <c r="E16" s="297" t="s">
        <v>815</v>
      </c>
      <c r="F16" s="31"/>
      <c r="G16" s="36">
        <f t="shared" si="2"/>
        <v>0.16796875</v>
      </c>
      <c r="H16" s="36">
        <f t="shared" si="3"/>
        <v>0.17222222222222222</v>
      </c>
      <c r="I16" s="36">
        <f t="shared" si="4"/>
        <v>0.17708333333333331</v>
      </c>
      <c r="J16" s="36">
        <f t="shared" si="5"/>
        <v>0.1826923076923077</v>
      </c>
      <c r="K16" s="36">
        <f t="shared" si="6"/>
        <v>0.1892361111111111</v>
      </c>
      <c r="N16" s="4"/>
      <c r="O16" s="4"/>
    </row>
    <row r="17" spans="1:15" ht="12.75" customHeight="1">
      <c r="A17" s="63">
        <v>1.5</v>
      </c>
      <c r="B17" s="28">
        <f>B16-A17</f>
        <v>169</v>
      </c>
      <c r="C17" s="28">
        <f>C16+A17</f>
        <v>26</v>
      </c>
      <c r="D17" s="39" t="s">
        <v>816</v>
      </c>
      <c r="E17" s="297" t="s">
        <v>815</v>
      </c>
      <c r="F17" s="31"/>
      <c r="G17" s="36">
        <f>SUM($G$9+$O$3*C17)</f>
        <v>0.171875</v>
      </c>
      <c r="H17" s="36">
        <f>SUM($H$9+$P$3*C17)</f>
        <v>0.17638888888888887</v>
      </c>
      <c r="I17" s="36">
        <f>SUM($I$9+$Q$3*C17)</f>
        <v>0.18154761904761907</v>
      </c>
      <c r="J17" s="36">
        <f>SUM($J$9+$R$3*C17)</f>
        <v>0.1875</v>
      </c>
      <c r="K17" s="36">
        <f>SUM($K$9+$S$3*C17)</f>
        <v>0.19444444444444445</v>
      </c>
      <c r="N17" s="4"/>
      <c r="O17" s="4"/>
    </row>
    <row r="18" spans="1:15" ht="12.75" customHeight="1">
      <c r="A18" s="63">
        <v>1</v>
      </c>
      <c r="B18" s="28">
        <f>B17-A18</f>
        <v>168</v>
      </c>
      <c r="C18" s="28">
        <f>C17+A18</f>
        <v>27</v>
      </c>
      <c r="D18" s="312" t="s">
        <v>745</v>
      </c>
      <c r="E18" s="297" t="s">
        <v>154</v>
      </c>
      <c r="F18" s="31"/>
      <c r="G18" s="36">
        <f>SUM($G$9+$O$3*C18)</f>
        <v>0.17447916666666669</v>
      </c>
      <c r="H18" s="36">
        <f>SUM($H$9+$P$3*C18)</f>
        <v>0.17916666666666667</v>
      </c>
      <c r="I18" s="36">
        <f>SUM($I$9+$Q$3*C18)</f>
        <v>0.18452380952380953</v>
      </c>
      <c r="J18" s="36">
        <f>SUM($J$9+$R$3*C18)</f>
        <v>0.1907051282051282</v>
      </c>
      <c r="K18" s="36">
        <f>SUM($K$9+$S$3*C18)</f>
        <v>0.19791666666666669</v>
      </c>
      <c r="N18" s="4"/>
      <c r="O18" s="4"/>
    </row>
    <row r="19" spans="1:15" ht="12.75" customHeight="1">
      <c r="A19" s="63">
        <v>12</v>
      </c>
      <c r="B19" s="28">
        <f t="shared" si="0"/>
        <v>156</v>
      </c>
      <c r="C19" s="28">
        <f t="shared" si="1"/>
        <v>39</v>
      </c>
      <c r="D19" s="312" t="s">
        <v>746</v>
      </c>
      <c r="E19" s="297" t="s">
        <v>155</v>
      </c>
      <c r="F19" s="31"/>
      <c r="G19" s="36">
        <f t="shared" si="2"/>
        <v>0.20572916666666669</v>
      </c>
      <c r="H19" s="36">
        <f t="shared" si="3"/>
        <v>0.2125</v>
      </c>
      <c r="I19" s="36">
        <f t="shared" si="4"/>
        <v>0.22023809523809523</v>
      </c>
      <c r="J19" s="36">
        <f t="shared" si="5"/>
        <v>0.22916666666666669</v>
      </c>
      <c r="K19" s="36">
        <f t="shared" si="6"/>
        <v>0.23958333333333331</v>
      </c>
      <c r="N19" s="4"/>
      <c r="O19" s="4"/>
    </row>
    <row r="20" spans="1:15" ht="12.75" customHeight="1">
      <c r="A20" s="63">
        <v>1</v>
      </c>
      <c r="B20" s="28">
        <f t="shared" si="0"/>
        <v>155</v>
      </c>
      <c r="C20" s="28">
        <f t="shared" si="1"/>
        <v>40</v>
      </c>
      <c r="D20" s="312" t="s">
        <v>156</v>
      </c>
      <c r="E20" s="297" t="s">
        <v>157</v>
      </c>
      <c r="F20" s="31"/>
      <c r="G20" s="36">
        <f t="shared" si="2"/>
        <v>0.20833333333333331</v>
      </c>
      <c r="H20" s="36">
        <f t="shared" si="3"/>
        <v>0.2152777777777778</v>
      </c>
      <c r="I20" s="36">
        <f t="shared" si="4"/>
        <v>0.2232142857142857</v>
      </c>
      <c r="J20" s="36">
        <f t="shared" si="5"/>
        <v>0.23237179487179488</v>
      </c>
      <c r="K20" s="36">
        <f t="shared" si="6"/>
        <v>0.24305555555555558</v>
      </c>
      <c r="N20" s="4"/>
      <c r="O20" s="4"/>
    </row>
    <row r="21" spans="1:15" ht="12.75" customHeight="1">
      <c r="A21" s="63">
        <v>1.5</v>
      </c>
      <c r="B21" s="28">
        <f t="shared" si="0"/>
        <v>153.5</v>
      </c>
      <c r="C21" s="28">
        <f t="shared" si="1"/>
        <v>41.5</v>
      </c>
      <c r="D21" s="312" t="s">
        <v>158</v>
      </c>
      <c r="E21" s="297" t="s">
        <v>157</v>
      </c>
      <c r="F21" s="31"/>
      <c r="G21" s="36">
        <f t="shared" si="2"/>
        <v>0.21223958333333331</v>
      </c>
      <c r="H21" s="36">
        <f t="shared" si="3"/>
        <v>0.21944444444444444</v>
      </c>
      <c r="I21" s="36">
        <f t="shared" si="4"/>
        <v>0.22767857142857142</v>
      </c>
      <c r="J21" s="36">
        <f t="shared" si="5"/>
        <v>0.23717948717948717</v>
      </c>
      <c r="K21" s="36">
        <f t="shared" si="6"/>
        <v>0.2482638888888889</v>
      </c>
      <c r="N21" s="4"/>
      <c r="O21" s="4"/>
    </row>
    <row r="22" spans="1:15" ht="12.75" customHeight="1">
      <c r="A22" s="63">
        <v>5</v>
      </c>
      <c r="B22" s="28">
        <f t="shared" si="0"/>
        <v>148.5</v>
      </c>
      <c r="C22" s="28">
        <f t="shared" si="1"/>
        <v>46.5</v>
      </c>
      <c r="D22" s="303" t="s">
        <v>159</v>
      </c>
      <c r="E22" s="297" t="s">
        <v>157</v>
      </c>
      <c r="F22" s="31"/>
      <c r="G22" s="36">
        <f t="shared" si="2"/>
        <v>0.22526041666666669</v>
      </c>
      <c r="H22" s="36">
        <f t="shared" si="3"/>
        <v>0.23333333333333334</v>
      </c>
      <c r="I22" s="36">
        <f t="shared" si="4"/>
        <v>0.24255952380952378</v>
      </c>
      <c r="J22" s="36">
        <f t="shared" si="5"/>
        <v>0.2532051282051282</v>
      </c>
      <c r="K22" s="36">
        <f t="shared" si="6"/>
        <v>0.265625</v>
      </c>
      <c r="N22" s="4"/>
      <c r="O22" s="4"/>
    </row>
    <row r="23" spans="1:15" ht="12.75" customHeight="1">
      <c r="A23" s="346">
        <v>7</v>
      </c>
      <c r="B23" s="347">
        <f t="shared" si="0"/>
        <v>141.5</v>
      </c>
      <c r="C23" s="347">
        <f t="shared" si="1"/>
        <v>53.5</v>
      </c>
      <c r="D23" s="348" t="s">
        <v>160</v>
      </c>
      <c r="E23" s="349" t="s">
        <v>161</v>
      </c>
      <c r="F23" s="350"/>
      <c r="G23" s="351">
        <f t="shared" si="2"/>
        <v>0.24348958333333331</v>
      </c>
      <c r="H23" s="351">
        <f t="shared" si="3"/>
        <v>0.25277777777777777</v>
      </c>
      <c r="I23" s="351">
        <f t="shared" si="4"/>
        <v>0.26339285714285715</v>
      </c>
      <c r="J23" s="351">
        <f t="shared" si="5"/>
        <v>0.27564102564102566</v>
      </c>
      <c r="K23" s="351">
        <f t="shared" si="6"/>
        <v>0.2899305555555555</v>
      </c>
      <c r="N23" s="4"/>
      <c r="O23" s="4"/>
    </row>
    <row r="24" spans="1:15" ht="12.75" customHeight="1">
      <c r="A24" s="63">
        <v>6.5</v>
      </c>
      <c r="B24" s="28">
        <f t="shared" si="0"/>
        <v>135</v>
      </c>
      <c r="C24" s="28">
        <f t="shared" si="1"/>
        <v>60</v>
      </c>
      <c r="D24" s="317" t="s">
        <v>725</v>
      </c>
      <c r="E24" s="297" t="s">
        <v>162</v>
      </c>
      <c r="F24" s="31"/>
      <c r="G24" s="36">
        <f t="shared" si="2"/>
        <v>0.2604166666666667</v>
      </c>
      <c r="H24" s="36">
        <f t="shared" si="3"/>
        <v>0.2708333333333333</v>
      </c>
      <c r="I24" s="36">
        <f t="shared" si="4"/>
        <v>0.28273809523809523</v>
      </c>
      <c r="J24" s="36">
        <f t="shared" si="5"/>
        <v>0.296474358974359</v>
      </c>
      <c r="K24" s="36">
        <f t="shared" si="6"/>
        <v>0.3125</v>
      </c>
      <c r="N24" s="4"/>
      <c r="O24" s="4"/>
    </row>
    <row r="25" spans="1:15" ht="12.75" customHeight="1">
      <c r="A25" s="63">
        <v>2</v>
      </c>
      <c r="B25" s="28">
        <f t="shared" si="0"/>
        <v>133</v>
      </c>
      <c r="C25" s="28">
        <f t="shared" si="1"/>
        <v>62</v>
      </c>
      <c r="D25" s="308" t="s">
        <v>164</v>
      </c>
      <c r="E25" s="297" t="s">
        <v>50</v>
      </c>
      <c r="F25" s="31"/>
      <c r="G25" s="36">
        <f t="shared" si="2"/>
        <v>0.265625</v>
      </c>
      <c r="H25" s="36">
        <f t="shared" si="3"/>
        <v>0.27638888888888885</v>
      </c>
      <c r="I25" s="36">
        <f t="shared" si="4"/>
        <v>0.28869047619047616</v>
      </c>
      <c r="J25" s="36">
        <f t="shared" si="5"/>
        <v>0.30288461538461536</v>
      </c>
      <c r="K25" s="36">
        <f t="shared" si="6"/>
        <v>0.3194444444444444</v>
      </c>
      <c r="N25" s="4"/>
      <c r="O25" s="4"/>
    </row>
    <row r="26" spans="1:15" ht="12.75" customHeight="1">
      <c r="A26" s="63">
        <v>4.5</v>
      </c>
      <c r="B26" s="28">
        <f t="shared" si="0"/>
        <v>128.5</v>
      </c>
      <c r="C26" s="28">
        <f t="shared" si="1"/>
        <v>66.5</v>
      </c>
      <c r="D26" s="312" t="s">
        <v>163</v>
      </c>
      <c r="E26" s="297" t="s">
        <v>165</v>
      </c>
      <c r="F26" s="31"/>
      <c r="G26" s="36">
        <f t="shared" si="2"/>
        <v>0.27734375</v>
      </c>
      <c r="H26" s="36">
        <f t="shared" si="3"/>
        <v>0.28888888888888886</v>
      </c>
      <c r="I26" s="36">
        <f t="shared" si="4"/>
        <v>0.3020833333333333</v>
      </c>
      <c r="J26" s="36">
        <f t="shared" si="5"/>
        <v>0.3173076923076923</v>
      </c>
      <c r="K26" s="36">
        <f t="shared" si="6"/>
        <v>0.3350694444444444</v>
      </c>
      <c r="N26" s="4"/>
      <c r="O26" s="4"/>
    </row>
    <row r="27" spans="1:15" ht="12.75" customHeight="1">
      <c r="A27" s="63">
        <v>7.5</v>
      </c>
      <c r="B27" s="28">
        <f t="shared" si="0"/>
        <v>121</v>
      </c>
      <c r="C27" s="28">
        <f t="shared" si="1"/>
        <v>74</v>
      </c>
      <c r="D27" s="312" t="s">
        <v>166</v>
      </c>
      <c r="E27" s="297" t="s">
        <v>165</v>
      </c>
      <c r="F27" s="31"/>
      <c r="G27" s="36">
        <f t="shared" si="2"/>
        <v>0.296875</v>
      </c>
      <c r="H27" s="36">
        <f t="shared" si="3"/>
        <v>0.3097222222222222</v>
      </c>
      <c r="I27" s="36">
        <f t="shared" si="4"/>
        <v>0.3244047619047619</v>
      </c>
      <c r="J27" s="36">
        <f t="shared" si="5"/>
        <v>0.34134615384615385</v>
      </c>
      <c r="K27" s="36">
        <f t="shared" si="6"/>
        <v>0.3611111111111111</v>
      </c>
      <c r="N27" s="4"/>
      <c r="O27" s="4"/>
    </row>
    <row r="28" spans="1:15" ht="12.75" customHeight="1">
      <c r="A28" s="63">
        <v>5</v>
      </c>
      <c r="B28" s="28">
        <f t="shared" si="0"/>
        <v>116</v>
      </c>
      <c r="C28" s="28">
        <f t="shared" si="1"/>
        <v>79</v>
      </c>
      <c r="D28" s="312" t="s">
        <v>167</v>
      </c>
      <c r="E28" s="297" t="s">
        <v>165</v>
      </c>
      <c r="F28" s="31"/>
      <c r="G28" s="36">
        <f t="shared" si="2"/>
        <v>0.3098958333333333</v>
      </c>
      <c r="H28" s="36">
        <f t="shared" si="3"/>
        <v>0.32361111111111107</v>
      </c>
      <c r="I28" s="36">
        <f t="shared" si="4"/>
        <v>0.3392857142857143</v>
      </c>
      <c r="J28" s="36">
        <f t="shared" si="5"/>
        <v>0.3573717948717949</v>
      </c>
      <c r="K28" s="36">
        <f t="shared" si="6"/>
        <v>0.3784722222222222</v>
      </c>
      <c r="N28" s="4"/>
      <c r="O28" s="4"/>
    </row>
    <row r="29" spans="1:15" ht="12.75" customHeight="1">
      <c r="A29" s="63">
        <v>4.5</v>
      </c>
      <c r="B29" s="28">
        <f t="shared" si="0"/>
        <v>111.5</v>
      </c>
      <c r="C29" s="28">
        <f t="shared" si="1"/>
        <v>83.5</v>
      </c>
      <c r="D29" s="303" t="s">
        <v>774</v>
      </c>
      <c r="E29" s="297" t="s">
        <v>165</v>
      </c>
      <c r="F29" s="31"/>
      <c r="G29" s="36">
        <f t="shared" si="2"/>
        <v>0.3216145833333333</v>
      </c>
      <c r="H29" s="36">
        <f t="shared" si="3"/>
        <v>0.3361111111111111</v>
      </c>
      <c r="I29" s="36">
        <f t="shared" si="4"/>
        <v>0.3526785714285714</v>
      </c>
      <c r="J29" s="36">
        <f t="shared" si="5"/>
        <v>0.3717948717948718</v>
      </c>
      <c r="K29" s="36">
        <f t="shared" si="6"/>
        <v>0.3940972222222222</v>
      </c>
      <c r="N29" s="4"/>
      <c r="O29" s="4"/>
    </row>
    <row r="30" spans="1:15" ht="12.75" customHeight="1">
      <c r="A30" s="63">
        <v>3.5</v>
      </c>
      <c r="B30" s="28">
        <f t="shared" si="0"/>
        <v>108</v>
      </c>
      <c r="C30" s="28">
        <f t="shared" si="1"/>
        <v>87</v>
      </c>
      <c r="D30" s="312" t="s">
        <v>168</v>
      </c>
      <c r="E30" s="297" t="s">
        <v>165</v>
      </c>
      <c r="F30" s="31"/>
      <c r="G30" s="36">
        <f t="shared" si="2"/>
        <v>0.3307291666666667</v>
      </c>
      <c r="H30" s="36">
        <f t="shared" si="3"/>
        <v>0.3458333333333333</v>
      </c>
      <c r="I30" s="36">
        <f t="shared" si="4"/>
        <v>0.3630952380952381</v>
      </c>
      <c r="J30" s="36">
        <f t="shared" si="5"/>
        <v>0.38301282051282054</v>
      </c>
      <c r="K30" s="36">
        <f t="shared" si="6"/>
        <v>0.40625</v>
      </c>
      <c r="N30" s="4"/>
      <c r="O30" s="4"/>
    </row>
    <row r="31" spans="1:15" ht="12.75" customHeight="1">
      <c r="A31" s="63">
        <v>5</v>
      </c>
      <c r="B31" s="28">
        <f t="shared" si="0"/>
        <v>103</v>
      </c>
      <c r="C31" s="28">
        <f t="shared" si="1"/>
        <v>92</v>
      </c>
      <c r="D31" s="312" t="s">
        <v>169</v>
      </c>
      <c r="E31" s="297" t="s">
        <v>170</v>
      </c>
      <c r="F31" s="31"/>
      <c r="G31" s="36">
        <f t="shared" si="2"/>
        <v>0.34375</v>
      </c>
      <c r="H31" s="36">
        <f t="shared" si="3"/>
        <v>0.3597222222222222</v>
      </c>
      <c r="I31" s="36">
        <f t="shared" si="4"/>
        <v>0.37797619047619047</v>
      </c>
      <c r="J31" s="36">
        <f t="shared" si="5"/>
        <v>0.39903846153846156</v>
      </c>
      <c r="K31" s="36">
        <f t="shared" si="6"/>
        <v>0.4236111111111111</v>
      </c>
      <c r="N31" s="4"/>
      <c r="O31" s="4"/>
    </row>
    <row r="32" spans="1:15" ht="12.75" customHeight="1">
      <c r="A32" s="63">
        <v>2</v>
      </c>
      <c r="B32" s="28">
        <f t="shared" si="0"/>
        <v>101</v>
      </c>
      <c r="C32" s="28">
        <f t="shared" si="1"/>
        <v>94</v>
      </c>
      <c r="D32" s="312" t="s">
        <v>747</v>
      </c>
      <c r="E32" s="297" t="s">
        <v>170</v>
      </c>
      <c r="F32" s="31"/>
      <c r="G32" s="36">
        <f t="shared" si="2"/>
        <v>0.3489583333333333</v>
      </c>
      <c r="H32" s="36">
        <f t="shared" si="3"/>
        <v>0.36527777777777776</v>
      </c>
      <c r="I32" s="36">
        <f t="shared" si="4"/>
        <v>0.38392857142857145</v>
      </c>
      <c r="J32" s="36">
        <f t="shared" si="5"/>
        <v>0.40544871794871795</v>
      </c>
      <c r="K32" s="36">
        <f t="shared" si="6"/>
        <v>0.4305555555555556</v>
      </c>
      <c r="N32" s="4"/>
      <c r="O32" s="4"/>
    </row>
    <row r="33" spans="1:15" ht="12.75" customHeight="1">
      <c r="A33" s="63">
        <v>7.5</v>
      </c>
      <c r="B33" s="28">
        <f t="shared" si="0"/>
        <v>93.5</v>
      </c>
      <c r="C33" s="28">
        <f t="shared" si="1"/>
        <v>101.5</v>
      </c>
      <c r="D33" s="312" t="s">
        <v>817</v>
      </c>
      <c r="E33" s="297" t="s">
        <v>170</v>
      </c>
      <c r="F33" s="31"/>
      <c r="G33" s="36">
        <f t="shared" si="2"/>
        <v>0.3684895833333333</v>
      </c>
      <c r="H33" s="36">
        <f t="shared" si="3"/>
        <v>0.38611111111111107</v>
      </c>
      <c r="I33" s="36">
        <f t="shared" si="4"/>
        <v>0.40625</v>
      </c>
      <c r="J33" s="36">
        <f t="shared" si="5"/>
        <v>0.4294871794871795</v>
      </c>
      <c r="K33" s="36">
        <f t="shared" si="6"/>
        <v>0.4565972222222222</v>
      </c>
      <c r="M33" s="4"/>
      <c r="N33" s="4"/>
      <c r="O33" s="4"/>
    </row>
    <row r="34" spans="1:15" ht="12.75" customHeight="1" hidden="1">
      <c r="A34" s="63"/>
      <c r="B34" s="28">
        <f t="shared" si="0"/>
        <v>93.5</v>
      </c>
      <c r="C34" s="28">
        <f t="shared" si="1"/>
        <v>101.5</v>
      </c>
      <c r="D34" s="312"/>
      <c r="E34" s="297"/>
      <c r="F34" s="31"/>
      <c r="G34" s="36">
        <f t="shared" si="2"/>
        <v>0.3684895833333333</v>
      </c>
      <c r="H34" s="36">
        <f t="shared" si="3"/>
        <v>0.38611111111111107</v>
      </c>
      <c r="I34" s="36">
        <f t="shared" si="4"/>
        <v>0.40625</v>
      </c>
      <c r="J34" s="36">
        <f t="shared" si="5"/>
        <v>0.4294871794871795</v>
      </c>
      <c r="K34" s="36">
        <f t="shared" si="6"/>
        <v>0.4565972222222222</v>
      </c>
      <c r="M34" s="4"/>
      <c r="N34" s="4"/>
      <c r="O34" s="4"/>
    </row>
    <row r="35" spans="1:15" ht="12.75" customHeight="1" hidden="1">
      <c r="A35" s="63"/>
      <c r="B35" s="28">
        <f>B34-A35</f>
        <v>93.5</v>
      </c>
      <c r="C35" s="28">
        <f>C34+A35</f>
        <v>101.5</v>
      </c>
      <c r="D35" s="33"/>
      <c r="E35" s="31"/>
      <c r="F35" s="31"/>
      <c r="G35" s="36">
        <f t="shared" si="2"/>
        <v>0.3684895833333333</v>
      </c>
      <c r="H35" s="36">
        <f t="shared" si="3"/>
        <v>0.38611111111111107</v>
      </c>
      <c r="I35" s="36">
        <f t="shared" si="4"/>
        <v>0.40625</v>
      </c>
      <c r="J35" s="36">
        <f t="shared" si="5"/>
        <v>0.4294871794871795</v>
      </c>
      <c r="K35" s="36">
        <f t="shared" si="6"/>
        <v>0.4565972222222222</v>
      </c>
      <c r="M35" s="4"/>
      <c r="N35" s="4"/>
      <c r="O35" s="4"/>
    </row>
    <row r="36" spans="1:15" ht="12.75" customHeight="1" hidden="1">
      <c r="A36" s="63"/>
      <c r="B36" s="28">
        <f t="shared" si="0"/>
        <v>93.5</v>
      </c>
      <c r="C36" s="28">
        <f t="shared" si="1"/>
        <v>101.5</v>
      </c>
      <c r="D36" s="127"/>
      <c r="E36" s="31"/>
      <c r="F36" s="31"/>
      <c r="G36" s="36">
        <f t="shared" si="2"/>
        <v>0.3684895833333333</v>
      </c>
      <c r="H36" s="36">
        <f t="shared" si="3"/>
        <v>0.38611111111111107</v>
      </c>
      <c r="I36" s="36">
        <f t="shared" si="4"/>
        <v>0.40625</v>
      </c>
      <c r="J36" s="36">
        <f t="shared" si="5"/>
        <v>0.4294871794871795</v>
      </c>
      <c r="K36" s="36">
        <f t="shared" si="6"/>
        <v>0.4565972222222222</v>
      </c>
      <c r="M36" s="4"/>
      <c r="N36" s="4"/>
      <c r="O36" s="4"/>
    </row>
    <row r="37" spans="1:15" ht="12.75" customHeight="1" hidden="1">
      <c r="A37" s="63"/>
      <c r="B37" s="28">
        <f t="shared" si="0"/>
        <v>93.5</v>
      </c>
      <c r="C37" s="28">
        <f t="shared" si="1"/>
        <v>101.5</v>
      </c>
      <c r="D37" s="127"/>
      <c r="E37" s="31"/>
      <c r="F37" s="31"/>
      <c r="G37" s="36">
        <f t="shared" si="2"/>
        <v>0.3684895833333333</v>
      </c>
      <c r="H37" s="36">
        <f t="shared" si="3"/>
        <v>0.38611111111111107</v>
      </c>
      <c r="I37" s="36">
        <f t="shared" si="4"/>
        <v>0.40625</v>
      </c>
      <c r="J37" s="36">
        <f t="shared" si="5"/>
        <v>0.4294871794871795</v>
      </c>
      <c r="K37" s="36">
        <f t="shared" si="6"/>
        <v>0.4565972222222222</v>
      </c>
      <c r="L37" s="18"/>
      <c r="M37" s="4"/>
      <c r="N37" s="4"/>
      <c r="O37" s="4"/>
    </row>
    <row r="38" spans="1:15" ht="12.75" customHeight="1" hidden="1">
      <c r="A38" s="63"/>
      <c r="B38" s="28">
        <f t="shared" si="0"/>
        <v>93.5</v>
      </c>
      <c r="C38" s="28">
        <f t="shared" si="1"/>
        <v>101.5</v>
      </c>
      <c r="D38" s="127"/>
      <c r="E38" s="31"/>
      <c r="F38" s="31"/>
      <c r="G38" s="36">
        <f t="shared" si="2"/>
        <v>0.3684895833333333</v>
      </c>
      <c r="H38" s="36">
        <f t="shared" si="3"/>
        <v>0.38611111111111107</v>
      </c>
      <c r="I38" s="36">
        <f t="shared" si="4"/>
        <v>0.40625</v>
      </c>
      <c r="J38" s="36">
        <f t="shared" si="5"/>
        <v>0.4294871794871795</v>
      </c>
      <c r="K38" s="36">
        <f t="shared" si="6"/>
        <v>0.4565972222222222</v>
      </c>
      <c r="L38" s="18"/>
      <c r="M38" s="4"/>
      <c r="N38" s="4"/>
      <c r="O38" s="4"/>
    </row>
    <row r="39" spans="1:15" ht="12.75" customHeight="1" hidden="1">
      <c r="A39" s="63"/>
      <c r="B39" s="28">
        <f t="shared" si="0"/>
        <v>93.5</v>
      </c>
      <c r="C39" s="28">
        <f t="shared" si="1"/>
        <v>101.5</v>
      </c>
      <c r="D39" s="127"/>
      <c r="E39" s="31"/>
      <c r="F39" s="31"/>
      <c r="G39" s="36">
        <f t="shared" si="2"/>
        <v>0.3684895833333333</v>
      </c>
      <c r="H39" s="36">
        <f t="shared" si="3"/>
        <v>0.38611111111111107</v>
      </c>
      <c r="I39" s="36">
        <f t="shared" si="4"/>
        <v>0.40625</v>
      </c>
      <c r="J39" s="36">
        <f t="shared" si="5"/>
        <v>0.4294871794871795</v>
      </c>
      <c r="K39" s="36">
        <f t="shared" si="6"/>
        <v>0.4565972222222222</v>
      </c>
      <c r="L39" s="18"/>
      <c r="M39" s="4"/>
      <c r="N39" s="4"/>
      <c r="O39" s="4"/>
    </row>
    <row r="40" spans="1:15" ht="12.75" customHeight="1" hidden="1">
      <c r="A40" s="63"/>
      <c r="B40" s="28">
        <f t="shared" si="0"/>
        <v>93.5</v>
      </c>
      <c r="C40" s="28">
        <f t="shared" si="1"/>
        <v>101.5</v>
      </c>
      <c r="D40" s="127"/>
      <c r="E40" s="31"/>
      <c r="F40" s="31"/>
      <c r="G40" s="36">
        <f t="shared" si="2"/>
        <v>0.3684895833333333</v>
      </c>
      <c r="H40" s="36">
        <f t="shared" si="3"/>
        <v>0.38611111111111107</v>
      </c>
      <c r="I40" s="36">
        <f t="shared" si="4"/>
        <v>0.40625</v>
      </c>
      <c r="J40" s="36">
        <f t="shared" si="5"/>
        <v>0.4294871794871795</v>
      </c>
      <c r="K40" s="36">
        <f t="shared" si="6"/>
        <v>0.4565972222222222</v>
      </c>
      <c r="L40" s="18"/>
      <c r="M40" s="4"/>
      <c r="N40" s="4"/>
      <c r="O40" s="4"/>
    </row>
    <row r="41" spans="1:15" ht="12.75" customHeight="1" hidden="1">
      <c r="A41" s="63"/>
      <c r="B41" s="28">
        <f t="shared" si="0"/>
        <v>93.5</v>
      </c>
      <c r="C41" s="28">
        <f t="shared" si="1"/>
        <v>101.5</v>
      </c>
      <c r="D41" s="127"/>
      <c r="E41" s="31"/>
      <c r="F41" s="31"/>
      <c r="G41" s="36">
        <f t="shared" si="2"/>
        <v>0.3684895833333333</v>
      </c>
      <c r="H41" s="36">
        <f t="shared" si="3"/>
        <v>0.38611111111111107</v>
      </c>
      <c r="I41" s="36">
        <f t="shared" si="4"/>
        <v>0.40625</v>
      </c>
      <c r="J41" s="36">
        <f t="shared" si="5"/>
        <v>0.4294871794871795</v>
      </c>
      <c r="K41" s="36">
        <f t="shared" si="6"/>
        <v>0.4565972222222222</v>
      </c>
      <c r="L41" s="18"/>
      <c r="M41" s="4"/>
      <c r="N41" s="4"/>
      <c r="O41" s="4"/>
    </row>
    <row r="42" spans="1:15" ht="12.75" customHeight="1" hidden="1">
      <c r="A42" s="63"/>
      <c r="B42" s="28">
        <f t="shared" si="0"/>
        <v>93.5</v>
      </c>
      <c r="C42" s="28">
        <f t="shared" si="1"/>
        <v>101.5</v>
      </c>
      <c r="D42" s="127"/>
      <c r="E42" s="31"/>
      <c r="F42" s="31"/>
      <c r="G42" s="36">
        <f t="shared" si="2"/>
        <v>0.3684895833333333</v>
      </c>
      <c r="H42" s="36">
        <f t="shared" si="3"/>
        <v>0.38611111111111107</v>
      </c>
      <c r="I42" s="36">
        <f t="shared" si="4"/>
        <v>0.40625</v>
      </c>
      <c r="J42" s="36">
        <f t="shared" si="5"/>
        <v>0.4294871794871795</v>
      </c>
      <c r="K42" s="36">
        <f t="shared" si="6"/>
        <v>0.4565972222222222</v>
      </c>
      <c r="L42" s="18"/>
      <c r="M42" s="4"/>
      <c r="N42" s="4"/>
      <c r="O42" s="4"/>
    </row>
    <row r="43" spans="1:15" ht="12.75" customHeight="1" hidden="1">
      <c r="A43" s="63"/>
      <c r="B43" s="28">
        <f t="shared" si="0"/>
        <v>93.5</v>
      </c>
      <c r="C43" s="28">
        <f t="shared" si="1"/>
        <v>101.5</v>
      </c>
      <c r="D43" s="127"/>
      <c r="E43" s="31"/>
      <c r="F43" s="31"/>
      <c r="G43" s="36">
        <f t="shared" si="2"/>
        <v>0.3684895833333333</v>
      </c>
      <c r="H43" s="36">
        <f t="shared" si="3"/>
        <v>0.38611111111111107</v>
      </c>
      <c r="I43" s="36">
        <f t="shared" si="4"/>
        <v>0.40625</v>
      </c>
      <c r="J43" s="36">
        <f t="shared" si="5"/>
        <v>0.4294871794871795</v>
      </c>
      <c r="K43" s="36">
        <f t="shared" si="6"/>
        <v>0.4565972222222222</v>
      </c>
      <c r="L43" s="18"/>
      <c r="M43" s="4"/>
      <c r="N43" s="4"/>
      <c r="O43" s="4"/>
    </row>
    <row r="44" spans="1:15" ht="12.75" customHeight="1" hidden="1">
      <c r="A44" s="63"/>
      <c r="B44" s="28">
        <f>B43-A44</f>
        <v>93.5</v>
      </c>
      <c r="C44" s="28">
        <f>C43+A44</f>
        <v>101.5</v>
      </c>
      <c r="D44" s="127"/>
      <c r="E44" s="31"/>
      <c r="F44" s="31"/>
      <c r="G44" s="36">
        <f t="shared" si="2"/>
        <v>0.3684895833333333</v>
      </c>
      <c r="H44" s="36">
        <f t="shared" si="3"/>
        <v>0.38611111111111107</v>
      </c>
      <c r="I44" s="36">
        <f t="shared" si="4"/>
        <v>0.40625</v>
      </c>
      <c r="J44" s="36">
        <f t="shared" si="5"/>
        <v>0.4294871794871795</v>
      </c>
      <c r="K44" s="36">
        <f t="shared" si="6"/>
        <v>0.4565972222222222</v>
      </c>
      <c r="L44" s="18"/>
      <c r="M44" s="4"/>
      <c r="N44" s="4"/>
      <c r="O44" s="4"/>
    </row>
    <row r="45" spans="1:15" ht="12.75" customHeight="1" hidden="1">
      <c r="A45" s="63"/>
      <c r="B45" s="28">
        <f t="shared" si="0"/>
        <v>93.5</v>
      </c>
      <c r="C45" s="28">
        <f t="shared" si="1"/>
        <v>101.5</v>
      </c>
      <c r="D45" s="127"/>
      <c r="E45" s="31"/>
      <c r="F45" s="31"/>
      <c r="G45" s="36">
        <f t="shared" si="2"/>
        <v>0.3684895833333333</v>
      </c>
      <c r="H45" s="36">
        <f t="shared" si="3"/>
        <v>0.38611111111111107</v>
      </c>
      <c r="I45" s="36">
        <f t="shared" si="4"/>
        <v>0.40625</v>
      </c>
      <c r="J45" s="36">
        <f t="shared" si="5"/>
        <v>0.4294871794871795</v>
      </c>
      <c r="K45" s="36">
        <f t="shared" si="6"/>
        <v>0.4565972222222222</v>
      </c>
      <c r="L45" s="18"/>
      <c r="M45" s="4"/>
      <c r="N45" s="4"/>
      <c r="O45" s="4"/>
    </row>
    <row r="46" spans="1:15" ht="12.75" customHeight="1" hidden="1">
      <c r="A46" s="63"/>
      <c r="B46" s="28">
        <f t="shared" si="0"/>
        <v>93.5</v>
      </c>
      <c r="C46" s="28">
        <f t="shared" si="1"/>
        <v>101.5</v>
      </c>
      <c r="D46" s="127"/>
      <c r="E46" s="31"/>
      <c r="F46" s="31"/>
      <c r="G46" s="36">
        <f t="shared" si="2"/>
        <v>0.3684895833333333</v>
      </c>
      <c r="H46" s="36">
        <f t="shared" si="3"/>
        <v>0.38611111111111107</v>
      </c>
      <c r="I46" s="36">
        <f t="shared" si="4"/>
        <v>0.40625</v>
      </c>
      <c r="J46" s="36">
        <f t="shared" si="5"/>
        <v>0.4294871794871795</v>
      </c>
      <c r="K46" s="36">
        <f t="shared" si="6"/>
        <v>0.4565972222222222</v>
      </c>
      <c r="L46" s="18"/>
      <c r="M46" s="4"/>
      <c r="N46" s="4"/>
      <c r="O46" s="4"/>
    </row>
    <row r="47" spans="1:15" ht="12.75" customHeight="1" hidden="1">
      <c r="A47" s="63"/>
      <c r="B47" s="28">
        <f t="shared" si="0"/>
        <v>93.5</v>
      </c>
      <c r="C47" s="28">
        <f t="shared" si="1"/>
        <v>101.5</v>
      </c>
      <c r="D47" s="127"/>
      <c r="E47" s="31"/>
      <c r="F47" s="31"/>
      <c r="G47" s="36">
        <f t="shared" si="2"/>
        <v>0.3684895833333333</v>
      </c>
      <c r="H47" s="36">
        <f t="shared" si="3"/>
        <v>0.38611111111111107</v>
      </c>
      <c r="I47" s="36">
        <f t="shared" si="4"/>
        <v>0.40625</v>
      </c>
      <c r="J47" s="36">
        <f t="shared" si="5"/>
        <v>0.4294871794871795</v>
      </c>
      <c r="K47" s="36">
        <f t="shared" si="6"/>
        <v>0.4565972222222222</v>
      </c>
      <c r="L47" s="18"/>
      <c r="M47" s="4"/>
      <c r="N47" s="4"/>
      <c r="O47" s="4"/>
    </row>
    <row r="48" spans="1:13" ht="12.75" customHeight="1" hidden="1">
      <c r="A48" s="63"/>
      <c r="B48" s="28">
        <f t="shared" si="0"/>
        <v>93.5</v>
      </c>
      <c r="C48" s="28">
        <f t="shared" si="1"/>
        <v>101.5</v>
      </c>
      <c r="D48" s="127"/>
      <c r="E48" s="31"/>
      <c r="F48" s="31"/>
      <c r="G48" s="36">
        <f t="shared" si="2"/>
        <v>0.3684895833333333</v>
      </c>
      <c r="H48" s="36">
        <f t="shared" si="3"/>
        <v>0.38611111111111107</v>
      </c>
      <c r="I48" s="36">
        <f t="shared" si="4"/>
        <v>0.40625</v>
      </c>
      <c r="J48" s="36">
        <f t="shared" si="5"/>
        <v>0.4294871794871795</v>
      </c>
      <c r="K48" s="36">
        <f t="shared" si="6"/>
        <v>0.4565972222222222</v>
      </c>
      <c r="L48" s="41"/>
      <c r="M48" s="55"/>
    </row>
    <row r="49" spans="1:13" ht="12.75" customHeight="1">
      <c r="A49" s="28">
        <v>4.5</v>
      </c>
      <c r="B49" s="28">
        <f t="shared" si="0"/>
        <v>89</v>
      </c>
      <c r="C49" s="28">
        <f t="shared" si="1"/>
        <v>106</v>
      </c>
      <c r="D49" s="33" t="s">
        <v>171</v>
      </c>
      <c r="E49" s="31"/>
      <c r="F49" s="31"/>
      <c r="G49" s="36">
        <f t="shared" si="2"/>
        <v>0.3802083333333333</v>
      </c>
      <c r="H49" s="36">
        <f t="shared" si="3"/>
        <v>0.3986111111111111</v>
      </c>
      <c r="I49" s="36">
        <f t="shared" si="4"/>
        <v>0.41964285714285715</v>
      </c>
      <c r="J49" s="36">
        <f t="shared" si="5"/>
        <v>0.44391025641025644</v>
      </c>
      <c r="K49" s="36">
        <f t="shared" si="6"/>
        <v>0.4722222222222222</v>
      </c>
      <c r="L49" s="56"/>
      <c r="M49" s="55"/>
    </row>
    <row r="50" spans="1:13" s="250" customFormat="1" ht="12.75" customHeight="1">
      <c r="A50" s="245"/>
      <c r="B50" s="245"/>
      <c r="C50" s="245"/>
      <c r="D50" s="240" t="s">
        <v>21</v>
      </c>
      <c r="E50" s="246"/>
      <c r="F50" s="246"/>
      <c r="G50" s="247"/>
      <c r="H50" s="247"/>
      <c r="I50" s="247"/>
      <c r="J50" s="247"/>
      <c r="K50" s="247"/>
      <c r="L50" s="248"/>
      <c r="M50" s="249"/>
    </row>
    <row r="51" spans="1:13" ht="12.75" customHeight="1">
      <c r="A51" s="57">
        <v>0</v>
      </c>
      <c r="B51" s="28">
        <f>B49</f>
        <v>89</v>
      </c>
      <c r="C51" s="28">
        <f>C49</f>
        <v>106</v>
      </c>
      <c r="D51" s="33" t="s">
        <v>171</v>
      </c>
      <c r="E51" s="31" t="s">
        <v>818</v>
      </c>
      <c r="F51" s="31"/>
      <c r="G51" s="34">
        <f>$L$6</f>
        <v>0.4375</v>
      </c>
      <c r="H51" s="34">
        <f>$L$6</f>
        <v>0.4375</v>
      </c>
      <c r="I51" s="34">
        <f>$L$6</f>
        <v>0.4375</v>
      </c>
      <c r="J51" s="34">
        <f>$M$6</f>
        <v>0.4375</v>
      </c>
      <c r="K51" s="34">
        <f>$M$6</f>
        <v>0.4375</v>
      </c>
      <c r="L51" s="41">
        <f>A51</f>
        <v>0</v>
      </c>
      <c r="M51" s="4"/>
    </row>
    <row r="52" spans="1:13" ht="12.75" customHeight="1">
      <c r="A52" s="57">
        <v>6</v>
      </c>
      <c r="B52" s="28">
        <f>B51-A52</f>
        <v>83</v>
      </c>
      <c r="C52" s="28">
        <f>C51+A52</f>
        <v>112</v>
      </c>
      <c r="D52" s="127" t="s">
        <v>172</v>
      </c>
      <c r="E52" s="31" t="s">
        <v>818</v>
      </c>
      <c r="F52" s="31"/>
      <c r="G52" s="36">
        <f aca="true" t="shared" si="7" ref="G52:G79">SUM($G$51+$O$3*L52)</f>
        <v>0.453125</v>
      </c>
      <c r="H52" s="36">
        <f aca="true" t="shared" si="8" ref="H52:H79">SUM($G$51+$P$3*L52)</f>
        <v>0.45416666666666666</v>
      </c>
      <c r="I52" s="36">
        <f aca="true" t="shared" si="9" ref="I52:I79">SUM($I$51+$Q$3*L52)</f>
        <v>0.45535714285714285</v>
      </c>
      <c r="J52" s="36">
        <f aca="true" t="shared" si="10" ref="J52:J79">SUM($J$51+$R$3*L52)</f>
        <v>0.4567307692307692</v>
      </c>
      <c r="K52" s="36">
        <f aca="true" t="shared" si="11" ref="K52:K80">SUM($K$51+$S$3*L52)</f>
        <v>0.4583333333333333</v>
      </c>
      <c r="L52" s="41">
        <f>A52+L51</f>
        <v>6</v>
      </c>
      <c r="M52" s="4"/>
    </row>
    <row r="53" spans="1:13" ht="12.75" customHeight="1">
      <c r="A53" s="57">
        <v>6</v>
      </c>
      <c r="B53" s="28">
        <f aca="true" t="shared" si="12" ref="B53:B73">B52-A53</f>
        <v>77</v>
      </c>
      <c r="C53" s="28">
        <f aca="true" t="shared" si="13" ref="C53:C73">C52+A53</f>
        <v>118</v>
      </c>
      <c r="D53" s="127" t="s">
        <v>173</v>
      </c>
      <c r="E53" s="31" t="s">
        <v>174</v>
      </c>
      <c r="F53" s="31"/>
      <c r="G53" s="36">
        <f t="shared" si="7"/>
        <v>0.46875</v>
      </c>
      <c r="H53" s="36">
        <f t="shared" si="8"/>
        <v>0.4708333333333333</v>
      </c>
      <c r="I53" s="36">
        <f t="shared" si="9"/>
        <v>0.4732142857142857</v>
      </c>
      <c r="J53" s="36">
        <f t="shared" si="10"/>
        <v>0.47596153846153844</v>
      </c>
      <c r="K53" s="36">
        <f t="shared" si="11"/>
        <v>0.4791666666666667</v>
      </c>
      <c r="L53" s="41">
        <f aca="true" t="shared" si="14" ref="L53:L79">A53+L52</f>
        <v>12</v>
      </c>
      <c r="M53" s="4"/>
    </row>
    <row r="54" spans="1:13" ht="12.75" customHeight="1">
      <c r="A54" s="57">
        <v>5.5</v>
      </c>
      <c r="B54" s="28">
        <f t="shared" si="12"/>
        <v>71.5</v>
      </c>
      <c r="C54" s="28">
        <f t="shared" si="13"/>
        <v>123.5</v>
      </c>
      <c r="D54" s="127" t="s">
        <v>175</v>
      </c>
      <c r="E54" s="31" t="s">
        <v>174</v>
      </c>
      <c r="F54" s="31"/>
      <c r="G54" s="36">
        <f t="shared" si="7"/>
        <v>0.4830729166666667</v>
      </c>
      <c r="H54" s="36">
        <f t="shared" si="8"/>
        <v>0.4861111111111111</v>
      </c>
      <c r="I54" s="36">
        <f t="shared" si="9"/>
        <v>0.4895833333333333</v>
      </c>
      <c r="J54" s="36">
        <f t="shared" si="10"/>
        <v>0.4935897435897436</v>
      </c>
      <c r="K54" s="36">
        <f t="shared" si="11"/>
        <v>0.4982638888888889</v>
      </c>
      <c r="L54" s="41">
        <f t="shared" si="14"/>
        <v>17.5</v>
      </c>
      <c r="M54" s="4"/>
    </row>
    <row r="55" spans="1:13" ht="12.75" customHeight="1">
      <c r="A55" s="57">
        <v>7</v>
      </c>
      <c r="B55" s="28">
        <f t="shared" si="12"/>
        <v>64.5</v>
      </c>
      <c r="C55" s="28">
        <f t="shared" si="13"/>
        <v>130.5</v>
      </c>
      <c r="D55" s="37" t="s">
        <v>176</v>
      </c>
      <c r="E55" s="31" t="s">
        <v>174</v>
      </c>
      <c r="F55" s="31"/>
      <c r="G55" s="36">
        <f t="shared" si="7"/>
        <v>0.5013020833333334</v>
      </c>
      <c r="H55" s="36">
        <f t="shared" si="8"/>
        <v>0.5055555555555555</v>
      </c>
      <c r="I55" s="36">
        <f t="shared" si="9"/>
        <v>0.5104166666666666</v>
      </c>
      <c r="J55" s="36">
        <f t="shared" si="10"/>
        <v>0.516025641025641</v>
      </c>
      <c r="K55" s="36">
        <f t="shared" si="11"/>
        <v>0.5225694444444444</v>
      </c>
      <c r="L55" s="41">
        <f t="shared" si="14"/>
        <v>24.5</v>
      </c>
      <c r="M55" s="4"/>
    </row>
    <row r="56" spans="1:13" ht="12.75" customHeight="1">
      <c r="A56" s="57">
        <v>7.5</v>
      </c>
      <c r="B56" s="28">
        <f t="shared" si="12"/>
        <v>57</v>
      </c>
      <c r="C56" s="28">
        <f t="shared" si="13"/>
        <v>138</v>
      </c>
      <c r="D56" s="127" t="s">
        <v>177</v>
      </c>
      <c r="E56" s="31" t="s">
        <v>178</v>
      </c>
      <c r="F56" s="31"/>
      <c r="G56" s="36">
        <f t="shared" si="7"/>
        <v>0.5208333333333334</v>
      </c>
      <c r="H56" s="36">
        <f t="shared" si="8"/>
        <v>0.5263888888888889</v>
      </c>
      <c r="I56" s="36">
        <f t="shared" si="9"/>
        <v>0.5327380952380952</v>
      </c>
      <c r="J56" s="36">
        <f t="shared" si="10"/>
        <v>0.5400641025641025</v>
      </c>
      <c r="K56" s="36">
        <f t="shared" si="11"/>
        <v>0.5486111111111112</v>
      </c>
      <c r="L56" s="41">
        <f t="shared" si="14"/>
        <v>32</v>
      </c>
      <c r="M56" s="4"/>
    </row>
    <row r="57" spans="1:13" ht="12.75" customHeight="1">
      <c r="A57" s="57">
        <v>3.5</v>
      </c>
      <c r="B57" s="28">
        <f t="shared" si="12"/>
        <v>53.5</v>
      </c>
      <c r="C57" s="28">
        <f t="shared" si="13"/>
        <v>141.5</v>
      </c>
      <c r="D57" s="127" t="s">
        <v>179</v>
      </c>
      <c r="E57" s="31" t="s">
        <v>180</v>
      </c>
      <c r="F57" s="31"/>
      <c r="G57" s="36">
        <f t="shared" si="7"/>
        <v>0.5299479166666666</v>
      </c>
      <c r="H57" s="36">
        <f t="shared" si="8"/>
        <v>0.5361111111111111</v>
      </c>
      <c r="I57" s="36">
        <f t="shared" si="9"/>
        <v>0.5431547619047619</v>
      </c>
      <c r="J57" s="36">
        <f t="shared" si="10"/>
        <v>0.5512820512820513</v>
      </c>
      <c r="K57" s="36">
        <f t="shared" si="11"/>
        <v>0.5607638888888888</v>
      </c>
      <c r="L57" s="41">
        <f t="shared" si="14"/>
        <v>35.5</v>
      </c>
      <c r="M57" s="4"/>
    </row>
    <row r="58" spans="1:13" ht="12.75" customHeight="1">
      <c r="A58" s="57">
        <v>4</v>
      </c>
      <c r="B58" s="28">
        <f t="shared" si="12"/>
        <v>49.5</v>
      </c>
      <c r="C58" s="28">
        <f t="shared" si="13"/>
        <v>145.5</v>
      </c>
      <c r="D58" s="37" t="s">
        <v>824</v>
      </c>
      <c r="E58" s="31" t="s">
        <v>375</v>
      </c>
      <c r="F58" s="31"/>
      <c r="G58" s="36">
        <f t="shared" si="7"/>
        <v>0.5403645833333334</v>
      </c>
      <c r="H58" s="36">
        <f t="shared" si="8"/>
        <v>0.5472222222222222</v>
      </c>
      <c r="I58" s="36">
        <f t="shared" si="9"/>
        <v>0.5550595238095238</v>
      </c>
      <c r="J58" s="36">
        <f t="shared" si="10"/>
        <v>0.5641025641025641</v>
      </c>
      <c r="K58" s="36">
        <f t="shared" si="11"/>
        <v>0.5746527777777778</v>
      </c>
      <c r="L58" s="41">
        <f t="shared" si="14"/>
        <v>39.5</v>
      </c>
      <c r="M58" s="4"/>
    </row>
    <row r="59" spans="1:13" ht="12.75" customHeight="1">
      <c r="A59" s="63">
        <v>4.5</v>
      </c>
      <c r="B59" s="28">
        <f t="shared" si="12"/>
        <v>45</v>
      </c>
      <c r="C59" s="28">
        <f t="shared" si="13"/>
        <v>150</v>
      </c>
      <c r="D59" s="287" t="s">
        <v>504</v>
      </c>
      <c r="E59" s="31"/>
      <c r="F59" s="31"/>
      <c r="G59" s="36">
        <f t="shared" si="7"/>
        <v>0.5520833333333334</v>
      </c>
      <c r="H59" s="36">
        <f t="shared" si="8"/>
        <v>0.5597222222222222</v>
      </c>
      <c r="I59" s="36">
        <f t="shared" si="9"/>
        <v>0.5684523809523809</v>
      </c>
      <c r="J59" s="36">
        <f t="shared" si="10"/>
        <v>0.578525641025641</v>
      </c>
      <c r="K59" s="36">
        <f t="shared" si="11"/>
        <v>0.5902777777777778</v>
      </c>
      <c r="L59" s="41">
        <f t="shared" si="14"/>
        <v>44</v>
      </c>
      <c r="M59" s="55"/>
    </row>
    <row r="60" spans="1:13" ht="12.75" customHeight="1">
      <c r="A60" s="63">
        <v>0.5</v>
      </c>
      <c r="B60" s="28">
        <f t="shared" si="12"/>
        <v>44.5</v>
      </c>
      <c r="C60" s="28">
        <f t="shared" si="13"/>
        <v>150.5</v>
      </c>
      <c r="D60" s="37" t="s">
        <v>821</v>
      </c>
      <c r="E60" s="31" t="s">
        <v>820</v>
      </c>
      <c r="F60" s="31"/>
      <c r="G60" s="36">
        <f t="shared" si="7"/>
        <v>0.5533854166666666</v>
      </c>
      <c r="H60" s="36">
        <f t="shared" si="8"/>
        <v>0.5611111111111111</v>
      </c>
      <c r="I60" s="36">
        <f t="shared" si="9"/>
        <v>0.5699404761904762</v>
      </c>
      <c r="J60" s="36">
        <f t="shared" si="10"/>
        <v>0.5801282051282051</v>
      </c>
      <c r="K60" s="36">
        <f t="shared" si="11"/>
        <v>0.5920138888888888</v>
      </c>
      <c r="L60" s="41">
        <f t="shared" si="14"/>
        <v>44.5</v>
      </c>
      <c r="M60" s="55"/>
    </row>
    <row r="61" spans="1:13" ht="12.75" customHeight="1">
      <c r="A61" s="63">
        <v>2</v>
      </c>
      <c r="B61" s="28">
        <f t="shared" si="12"/>
        <v>42.5</v>
      </c>
      <c r="C61" s="28">
        <f t="shared" si="13"/>
        <v>152.5</v>
      </c>
      <c r="D61" s="127" t="s">
        <v>823</v>
      </c>
      <c r="E61" s="31" t="s">
        <v>820</v>
      </c>
      <c r="F61" s="31"/>
      <c r="G61" s="36">
        <f t="shared" si="7"/>
        <v>0.55859375</v>
      </c>
      <c r="H61" s="36">
        <f t="shared" si="8"/>
        <v>0.5666666666666667</v>
      </c>
      <c r="I61" s="36">
        <f t="shared" si="9"/>
        <v>0.5758928571428571</v>
      </c>
      <c r="J61" s="36">
        <f t="shared" si="10"/>
        <v>0.5865384615384616</v>
      </c>
      <c r="K61" s="36">
        <f t="shared" si="11"/>
        <v>0.5989583333333333</v>
      </c>
      <c r="L61" s="41">
        <f t="shared" si="14"/>
        <v>46.5</v>
      </c>
      <c r="M61" s="55"/>
    </row>
    <row r="62" spans="1:13" ht="12.75" customHeight="1">
      <c r="A62" s="63">
        <v>2</v>
      </c>
      <c r="B62" s="28">
        <f>B61-A62</f>
        <v>40.5</v>
      </c>
      <c r="C62" s="28">
        <f>C61+A62</f>
        <v>154.5</v>
      </c>
      <c r="D62" s="127" t="s">
        <v>822</v>
      </c>
      <c r="E62" s="31" t="s">
        <v>182</v>
      </c>
      <c r="F62" s="31"/>
      <c r="G62" s="36">
        <f>SUM($G$51+$O$3*L62)</f>
        <v>0.5638020833333333</v>
      </c>
      <c r="H62" s="36">
        <f>SUM($G$51+$P$3*L62)</f>
        <v>0.5722222222222222</v>
      </c>
      <c r="I62" s="36">
        <f>SUM($I$51+$Q$3*L62)</f>
        <v>0.5818452380952381</v>
      </c>
      <c r="J62" s="36">
        <f>SUM($J$51+$R$3*L62)</f>
        <v>0.592948717948718</v>
      </c>
      <c r="K62" s="36">
        <f t="shared" si="11"/>
        <v>0.6059027777777778</v>
      </c>
      <c r="L62" s="41">
        <f>A62+L61</f>
        <v>48.5</v>
      </c>
      <c r="M62" s="55"/>
    </row>
    <row r="63" spans="1:13" ht="12.75" customHeight="1">
      <c r="A63" s="63">
        <v>2</v>
      </c>
      <c r="B63" s="28">
        <f>B62-A63</f>
        <v>38.5</v>
      </c>
      <c r="C63" s="28">
        <f>C62+A63</f>
        <v>156.5</v>
      </c>
      <c r="D63" s="127" t="s">
        <v>181</v>
      </c>
      <c r="E63" s="31" t="s">
        <v>182</v>
      </c>
      <c r="F63" s="31"/>
      <c r="G63" s="36">
        <f>SUM($G$51+$O$3*L63)</f>
        <v>0.5690104166666666</v>
      </c>
      <c r="H63" s="36">
        <f>SUM($G$51+$P$3*L63)</f>
        <v>0.5777777777777777</v>
      </c>
      <c r="I63" s="36">
        <f>SUM($I$51+$Q$3*L63)</f>
        <v>0.5877976190476191</v>
      </c>
      <c r="J63" s="36">
        <f>SUM($J$51+$R$3*L63)</f>
        <v>0.5993589743589743</v>
      </c>
      <c r="K63" s="36">
        <f t="shared" si="11"/>
        <v>0.6128472222222222</v>
      </c>
      <c r="L63" s="41">
        <f>A63+L62</f>
        <v>50.5</v>
      </c>
      <c r="M63" s="55"/>
    </row>
    <row r="64" spans="1:13" ht="12.75" customHeight="1">
      <c r="A64" s="63">
        <v>2</v>
      </c>
      <c r="B64" s="28">
        <f t="shared" si="12"/>
        <v>36.5</v>
      </c>
      <c r="C64" s="28">
        <f t="shared" si="13"/>
        <v>158.5</v>
      </c>
      <c r="D64" s="127" t="s">
        <v>183</v>
      </c>
      <c r="E64" s="31" t="s">
        <v>182</v>
      </c>
      <c r="F64" s="31"/>
      <c r="G64" s="36">
        <f t="shared" si="7"/>
        <v>0.57421875</v>
      </c>
      <c r="H64" s="36">
        <f t="shared" si="8"/>
        <v>0.5833333333333333</v>
      </c>
      <c r="I64" s="36">
        <f t="shared" si="9"/>
        <v>0.59375</v>
      </c>
      <c r="J64" s="36">
        <f t="shared" si="10"/>
        <v>0.6057692307692307</v>
      </c>
      <c r="K64" s="36">
        <f t="shared" si="11"/>
        <v>0.6197916666666666</v>
      </c>
      <c r="L64" s="41">
        <f t="shared" si="14"/>
        <v>52.5</v>
      </c>
      <c r="M64" s="55"/>
    </row>
    <row r="65" spans="1:13" ht="12.75" customHeight="1">
      <c r="A65" s="63">
        <v>6.5</v>
      </c>
      <c r="B65" s="28">
        <f t="shared" si="12"/>
        <v>30</v>
      </c>
      <c r="C65" s="28">
        <f t="shared" si="13"/>
        <v>165</v>
      </c>
      <c r="D65" s="127" t="s">
        <v>184</v>
      </c>
      <c r="E65" s="31" t="s">
        <v>182</v>
      </c>
      <c r="F65" s="31"/>
      <c r="G65" s="36">
        <f t="shared" si="7"/>
        <v>0.5911458333333333</v>
      </c>
      <c r="H65" s="36">
        <f t="shared" si="8"/>
        <v>0.6013888888888889</v>
      </c>
      <c r="I65" s="36">
        <f t="shared" si="9"/>
        <v>0.6130952380952381</v>
      </c>
      <c r="J65" s="36">
        <f t="shared" si="10"/>
        <v>0.6266025641025641</v>
      </c>
      <c r="K65" s="36">
        <f t="shared" si="11"/>
        <v>0.6423611111111112</v>
      </c>
      <c r="L65" s="41">
        <f t="shared" si="14"/>
        <v>59</v>
      </c>
      <c r="M65" s="55"/>
    </row>
    <row r="66" spans="1:13" ht="12.75" customHeight="1">
      <c r="A66" s="63">
        <v>1.5</v>
      </c>
      <c r="B66" s="28">
        <f t="shared" si="12"/>
        <v>28.5</v>
      </c>
      <c r="C66" s="28">
        <f t="shared" si="13"/>
        <v>166.5</v>
      </c>
      <c r="D66" s="127" t="s">
        <v>185</v>
      </c>
      <c r="E66" s="31" t="s">
        <v>186</v>
      </c>
      <c r="F66" s="31"/>
      <c r="G66" s="36">
        <f t="shared" si="7"/>
        <v>0.5950520833333333</v>
      </c>
      <c r="H66" s="36">
        <f t="shared" si="8"/>
        <v>0.6055555555555555</v>
      </c>
      <c r="I66" s="36">
        <f t="shared" si="9"/>
        <v>0.6175595238095238</v>
      </c>
      <c r="J66" s="36">
        <f t="shared" si="10"/>
        <v>0.6314102564102564</v>
      </c>
      <c r="K66" s="36">
        <f t="shared" si="11"/>
        <v>0.6475694444444444</v>
      </c>
      <c r="L66" s="41">
        <f t="shared" si="14"/>
        <v>60.5</v>
      </c>
      <c r="M66" s="55"/>
    </row>
    <row r="67" spans="1:13" ht="12.75" customHeight="1">
      <c r="A67" s="63">
        <v>3.5</v>
      </c>
      <c r="B67" s="28">
        <f t="shared" si="12"/>
        <v>25</v>
      </c>
      <c r="C67" s="28">
        <f t="shared" si="13"/>
        <v>170</v>
      </c>
      <c r="D67" s="3" t="s">
        <v>748</v>
      </c>
      <c r="E67" s="31" t="s">
        <v>186</v>
      </c>
      <c r="F67" s="31"/>
      <c r="G67" s="36">
        <f t="shared" si="7"/>
        <v>0.6041666666666666</v>
      </c>
      <c r="H67" s="36">
        <f t="shared" si="8"/>
        <v>0.6152777777777778</v>
      </c>
      <c r="I67" s="36">
        <f t="shared" si="9"/>
        <v>0.6279761904761905</v>
      </c>
      <c r="J67" s="36">
        <f t="shared" si="10"/>
        <v>0.6426282051282051</v>
      </c>
      <c r="K67" s="36">
        <f t="shared" si="11"/>
        <v>0.6597222222222222</v>
      </c>
      <c r="L67" s="41">
        <f t="shared" si="14"/>
        <v>64</v>
      </c>
      <c r="M67" s="55"/>
    </row>
    <row r="68" spans="1:13" ht="12.75" customHeight="1">
      <c r="A68" s="63">
        <v>2.5</v>
      </c>
      <c r="B68" s="28">
        <f t="shared" si="12"/>
        <v>22.5</v>
      </c>
      <c r="C68" s="28">
        <f t="shared" si="13"/>
        <v>172.5</v>
      </c>
      <c r="D68" s="127" t="s">
        <v>187</v>
      </c>
      <c r="E68" s="31" t="s">
        <v>186</v>
      </c>
      <c r="F68" s="31"/>
      <c r="G68" s="36">
        <f t="shared" si="7"/>
        <v>0.6106770833333333</v>
      </c>
      <c r="H68" s="36">
        <f t="shared" si="8"/>
        <v>0.6222222222222222</v>
      </c>
      <c r="I68" s="36">
        <f t="shared" si="9"/>
        <v>0.6354166666666666</v>
      </c>
      <c r="J68" s="36">
        <f t="shared" si="10"/>
        <v>0.6506410256410257</v>
      </c>
      <c r="K68" s="36">
        <f t="shared" si="11"/>
        <v>0.6684027777777778</v>
      </c>
      <c r="L68" s="41">
        <f t="shared" si="14"/>
        <v>66.5</v>
      </c>
      <c r="M68" s="55"/>
    </row>
    <row r="69" spans="1:13" ht="12.75" customHeight="1">
      <c r="A69" s="63">
        <v>5.5</v>
      </c>
      <c r="B69" s="28">
        <f t="shared" si="12"/>
        <v>17</v>
      </c>
      <c r="C69" s="28">
        <f t="shared" si="13"/>
        <v>178</v>
      </c>
      <c r="D69" s="127" t="s">
        <v>188</v>
      </c>
      <c r="E69" s="31" t="s">
        <v>115</v>
      </c>
      <c r="F69" s="31"/>
      <c r="G69" s="36">
        <f t="shared" si="7"/>
        <v>0.625</v>
      </c>
      <c r="H69" s="36">
        <f t="shared" si="8"/>
        <v>0.6375</v>
      </c>
      <c r="I69" s="36">
        <f t="shared" si="9"/>
        <v>0.6517857142857143</v>
      </c>
      <c r="J69" s="36">
        <f t="shared" si="10"/>
        <v>0.6682692307692307</v>
      </c>
      <c r="K69" s="36">
        <f t="shared" si="11"/>
        <v>0.6875</v>
      </c>
      <c r="L69" s="41">
        <f t="shared" si="14"/>
        <v>72</v>
      </c>
      <c r="M69" s="55"/>
    </row>
    <row r="70" spans="1:13" ht="12.75" customHeight="1">
      <c r="A70" s="63">
        <v>1</v>
      </c>
      <c r="B70" s="28">
        <f t="shared" si="12"/>
        <v>16</v>
      </c>
      <c r="C70" s="28">
        <f t="shared" si="13"/>
        <v>179</v>
      </c>
      <c r="D70" s="127" t="s">
        <v>189</v>
      </c>
      <c r="E70" s="31" t="s">
        <v>186</v>
      </c>
      <c r="F70" s="31"/>
      <c r="G70" s="36">
        <f t="shared" si="7"/>
        <v>0.6276041666666666</v>
      </c>
      <c r="H70" s="36">
        <f t="shared" si="8"/>
        <v>0.6402777777777777</v>
      </c>
      <c r="I70" s="36">
        <f t="shared" si="9"/>
        <v>0.6547619047619048</v>
      </c>
      <c r="J70" s="36">
        <f t="shared" si="10"/>
        <v>0.671474358974359</v>
      </c>
      <c r="K70" s="36">
        <f t="shared" si="11"/>
        <v>0.6909722222222222</v>
      </c>
      <c r="L70" s="41">
        <f t="shared" si="14"/>
        <v>73</v>
      </c>
      <c r="M70" s="55"/>
    </row>
    <row r="71" spans="1:13" ht="12.75" customHeight="1">
      <c r="A71" s="63">
        <v>2</v>
      </c>
      <c r="B71" s="28">
        <f t="shared" si="12"/>
        <v>14</v>
      </c>
      <c r="C71" s="28">
        <f t="shared" si="13"/>
        <v>181</v>
      </c>
      <c r="D71" s="127" t="s">
        <v>190</v>
      </c>
      <c r="E71" s="31" t="s">
        <v>186</v>
      </c>
      <c r="F71" s="31"/>
      <c r="G71" s="36">
        <f t="shared" si="7"/>
        <v>0.6328125</v>
      </c>
      <c r="H71" s="36">
        <f t="shared" si="8"/>
        <v>0.6458333333333333</v>
      </c>
      <c r="I71" s="36">
        <f t="shared" si="9"/>
        <v>0.6607142857142857</v>
      </c>
      <c r="J71" s="36">
        <f t="shared" si="10"/>
        <v>0.6778846153846154</v>
      </c>
      <c r="K71" s="36">
        <f t="shared" si="11"/>
        <v>0.6979166666666666</v>
      </c>
      <c r="L71" s="41">
        <f t="shared" si="14"/>
        <v>75</v>
      </c>
      <c r="M71" s="55"/>
    </row>
    <row r="72" spans="1:13" ht="12.75" customHeight="1">
      <c r="A72" s="63">
        <v>7.5</v>
      </c>
      <c r="B72" s="28">
        <f t="shared" si="12"/>
        <v>6.5</v>
      </c>
      <c r="C72" s="28">
        <f t="shared" si="13"/>
        <v>188.5</v>
      </c>
      <c r="D72" s="127" t="s">
        <v>191</v>
      </c>
      <c r="E72" s="31" t="s">
        <v>162</v>
      </c>
      <c r="F72" s="31"/>
      <c r="G72" s="36">
        <f t="shared" si="7"/>
        <v>0.65234375</v>
      </c>
      <c r="H72" s="36">
        <f t="shared" si="8"/>
        <v>0.6666666666666666</v>
      </c>
      <c r="I72" s="36">
        <f t="shared" si="9"/>
        <v>0.6830357142857143</v>
      </c>
      <c r="J72" s="36">
        <f t="shared" si="10"/>
        <v>0.7019230769230769</v>
      </c>
      <c r="K72" s="36">
        <f t="shared" si="11"/>
        <v>0.7239583333333333</v>
      </c>
      <c r="L72" s="41">
        <f t="shared" si="14"/>
        <v>82.5</v>
      </c>
      <c r="M72" s="55"/>
    </row>
    <row r="73" spans="1:13" ht="12.75" customHeight="1">
      <c r="A73" s="63">
        <v>2</v>
      </c>
      <c r="B73" s="28">
        <f t="shared" si="12"/>
        <v>4.5</v>
      </c>
      <c r="C73" s="28">
        <f t="shared" si="13"/>
        <v>190.5</v>
      </c>
      <c r="D73" s="127" t="s">
        <v>762</v>
      </c>
      <c r="E73" s="31" t="s">
        <v>162</v>
      </c>
      <c r="F73" s="31"/>
      <c r="G73" s="36">
        <f t="shared" si="7"/>
        <v>0.6575520833333333</v>
      </c>
      <c r="H73" s="36">
        <f t="shared" si="8"/>
        <v>0.6722222222222222</v>
      </c>
      <c r="I73" s="36">
        <f t="shared" si="9"/>
        <v>0.6889880952380952</v>
      </c>
      <c r="J73" s="36">
        <f t="shared" si="10"/>
        <v>0.7083333333333333</v>
      </c>
      <c r="K73" s="36">
        <f t="shared" si="11"/>
        <v>0.7309027777777777</v>
      </c>
      <c r="L73" s="41">
        <f t="shared" si="14"/>
        <v>84.5</v>
      </c>
      <c r="M73" s="55"/>
    </row>
    <row r="74" spans="1:13" ht="12.75" customHeight="1">
      <c r="A74" s="63">
        <v>1.5</v>
      </c>
      <c r="B74" s="28">
        <f aca="true" t="shared" si="15" ref="B74:B80">B73-A74</f>
        <v>3</v>
      </c>
      <c r="C74" s="28">
        <f aca="true" t="shared" si="16" ref="C74:C80">C73+A74</f>
        <v>192</v>
      </c>
      <c r="D74" s="127" t="s">
        <v>763</v>
      </c>
      <c r="E74" s="31" t="s">
        <v>162</v>
      </c>
      <c r="F74" s="31"/>
      <c r="G74" s="36">
        <f t="shared" si="7"/>
        <v>0.6614583333333333</v>
      </c>
      <c r="H74" s="36">
        <f t="shared" si="8"/>
        <v>0.6763888888888889</v>
      </c>
      <c r="I74" s="36">
        <f t="shared" si="9"/>
        <v>0.6934523809523809</v>
      </c>
      <c r="J74" s="36">
        <f t="shared" si="10"/>
        <v>0.7131410256410255</v>
      </c>
      <c r="K74" s="36">
        <f t="shared" si="11"/>
        <v>0.7361111111111112</v>
      </c>
      <c r="L74" s="41">
        <f t="shared" si="14"/>
        <v>86</v>
      </c>
      <c r="M74" s="55"/>
    </row>
    <row r="75" spans="1:13" ht="12.75" customHeight="1">
      <c r="A75" s="63">
        <v>1.5</v>
      </c>
      <c r="B75" s="28">
        <f t="shared" si="15"/>
        <v>1.5</v>
      </c>
      <c r="C75" s="28">
        <f t="shared" si="16"/>
        <v>193.5</v>
      </c>
      <c r="D75" s="3" t="s">
        <v>764</v>
      </c>
      <c r="E75" s="31" t="s">
        <v>162</v>
      </c>
      <c r="F75" s="31"/>
      <c r="G75" s="36">
        <f t="shared" si="7"/>
        <v>0.6653645833333333</v>
      </c>
      <c r="H75" s="36">
        <f t="shared" si="8"/>
        <v>0.6805555555555556</v>
      </c>
      <c r="I75" s="36">
        <f t="shared" si="9"/>
        <v>0.6979166666666666</v>
      </c>
      <c r="J75" s="36">
        <f t="shared" si="10"/>
        <v>0.717948717948718</v>
      </c>
      <c r="K75" s="36">
        <f t="shared" si="11"/>
        <v>0.7413194444444444</v>
      </c>
      <c r="L75" s="41">
        <f t="shared" si="14"/>
        <v>87.5</v>
      </c>
      <c r="M75" s="55"/>
    </row>
    <row r="76" spans="1:13" ht="12.75" customHeight="1">
      <c r="A76" s="63"/>
      <c r="B76" s="28">
        <f t="shared" si="15"/>
        <v>1.5</v>
      </c>
      <c r="C76" s="28">
        <f t="shared" si="16"/>
        <v>193.5</v>
      </c>
      <c r="D76" s="127" t="s">
        <v>765</v>
      </c>
      <c r="E76" s="31" t="s">
        <v>162</v>
      </c>
      <c r="F76" s="31"/>
      <c r="G76" s="36">
        <f t="shared" si="7"/>
        <v>0.6653645833333333</v>
      </c>
      <c r="H76" s="36">
        <f t="shared" si="8"/>
        <v>0.6805555555555556</v>
      </c>
      <c r="I76" s="36">
        <f t="shared" si="9"/>
        <v>0.6979166666666666</v>
      </c>
      <c r="J76" s="36">
        <f t="shared" si="10"/>
        <v>0.717948717948718</v>
      </c>
      <c r="K76" s="36">
        <f t="shared" si="11"/>
        <v>0.7413194444444444</v>
      </c>
      <c r="L76" s="41">
        <f t="shared" si="14"/>
        <v>87.5</v>
      </c>
      <c r="M76" s="55"/>
    </row>
    <row r="77" spans="1:12" ht="12.75" customHeight="1">
      <c r="A77" s="63">
        <v>0.7</v>
      </c>
      <c r="B77" s="28">
        <f t="shared" si="15"/>
        <v>0.8</v>
      </c>
      <c r="C77" s="28">
        <f t="shared" si="16"/>
        <v>194.2</v>
      </c>
      <c r="D77" s="127" t="s">
        <v>766</v>
      </c>
      <c r="E77" s="31" t="s">
        <v>162</v>
      </c>
      <c r="F77" s="31"/>
      <c r="G77" s="36">
        <f t="shared" si="7"/>
        <v>0.6671875</v>
      </c>
      <c r="H77" s="36">
        <f t="shared" si="8"/>
        <v>0.6825</v>
      </c>
      <c r="I77" s="36">
        <f t="shared" si="9"/>
        <v>0.7</v>
      </c>
      <c r="J77" s="36">
        <f t="shared" si="10"/>
        <v>0.7201923076923077</v>
      </c>
      <c r="K77" s="36">
        <f t="shared" si="11"/>
        <v>0.7437499999999999</v>
      </c>
      <c r="L77" s="41">
        <f t="shared" si="14"/>
        <v>88.2</v>
      </c>
    </row>
    <row r="78" spans="1:12" ht="12.75" customHeight="1">
      <c r="A78" s="63"/>
      <c r="B78" s="28">
        <f t="shared" si="15"/>
        <v>0.8</v>
      </c>
      <c r="C78" s="28">
        <f t="shared" si="16"/>
        <v>194.2</v>
      </c>
      <c r="D78" s="3" t="s">
        <v>767</v>
      </c>
      <c r="E78" s="31" t="s">
        <v>162</v>
      </c>
      <c r="F78" s="31"/>
      <c r="G78" s="36">
        <f t="shared" si="7"/>
        <v>0.6671875</v>
      </c>
      <c r="H78" s="36">
        <f t="shared" si="8"/>
        <v>0.6825</v>
      </c>
      <c r="I78" s="36">
        <f t="shared" si="9"/>
        <v>0.7</v>
      </c>
      <c r="J78" s="36">
        <f t="shared" si="10"/>
        <v>0.7201923076923077</v>
      </c>
      <c r="K78" s="36">
        <f t="shared" si="11"/>
        <v>0.7437499999999999</v>
      </c>
      <c r="L78" s="41">
        <f t="shared" si="14"/>
        <v>88.2</v>
      </c>
    </row>
    <row r="79" spans="1:12" ht="12.75" customHeight="1">
      <c r="A79" s="63"/>
      <c r="B79" s="28">
        <f t="shared" si="15"/>
        <v>0.8</v>
      </c>
      <c r="C79" s="28">
        <f t="shared" si="16"/>
        <v>194.2</v>
      </c>
      <c r="D79" s="3" t="s">
        <v>768</v>
      </c>
      <c r="E79" s="31" t="s">
        <v>162</v>
      </c>
      <c r="F79" s="31"/>
      <c r="G79" s="36">
        <f t="shared" si="7"/>
        <v>0.6671875</v>
      </c>
      <c r="H79" s="36">
        <f t="shared" si="8"/>
        <v>0.6825</v>
      </c>
      <c r="I79" s="36">
        <f t="shared" si="9"/>
        <v>0.7</v>
      </c>
      <c r="J79" s="36">
        <f t="shared" si="10"/>
        <v>0.7201923076923077</v>
      </c>
      <c r="K79" s="36">
        <f t="shared" si="11"/>
        <v>0.7437499999999999</v>
      </c>
      <c r="L79" s="41">
        <f t="shared" si="14"/>
        <v>88.2</v>
      </c>
    </row>
    <row r="80" spans="1:13" ht="12.75" customHeight="1">
      <c r="A80" s="63">
        <v>0.8</v>
      </c>
      <c r="B80" s="28">
        <f t="shared" si="15"/>
        <v>0</v>
      </c>
      <c r="C80" s="28">
        <f t="shared" si="16"/>
        <v>195</v>
      </c>
      <c r="D80" s="33" t="s">
        <v>192</v>
      </c>
      <c r="E80" s="31"/>
      <c r="F80" s="31"/>
      <c r="G80" s="36">
        <f>SUM($G$51+$O$3*L80)</f>
        <v>0.6692708333333333</v>
      </c>
      <c r="H80" s="36">
        <f>SUM($G$51+$P$3*L80)</f>
        <v>0.6847222222222222</v>
      </c>
      <c r="I80" s="36">
        <f>SUM($I$51+$Q$3*L80)</f>
        <v>0.7023809523809523</v>
      </c>
      <c r="J80" s="36">
        <f>SUM($J$51+$R$3*L80)</f>
        <v>0.7227564102564102</v>
      </c>
      <c r="K80" s="36">
        <f t="shared" si="11"/>
        <v>0.7465277777777777</v>
      </c>
      <c r="L80" s="41">
        <f>A80+L79</f>
        <v>89</v>
      </c>
      <c r="M80" s="3" t="s">
        <v>48</v>
      </c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6" r:id="rId2"/>
  <headerFooter alignWithMargins="0">
    <oddFooter>&amp;L&amp;F   &amp;D  &amp;T&amp;R&amp;8Les communes en lettres majuscules sont des
 chefs-lieuxde cantons, sous-réfectures ou préfectures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31">
      <selection activeCell="K21" sqref="A21:K21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1" width="7.7109375" style="2" customWidth="1"/>
    <col min="12" max="12" width="7.8515625" style="3" customWidth="1"/>
    <col min="13" max="13" width="7.8515625" style="4" customWidth="1"/>
    <col min="14" max="14" width="7.851562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7" t="s">
        <v>1</v>
      </c>
      <c r="M1" s="387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83" t="s">
        <v>54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11"/>
      <c r="M2" s="6"/>
      <c r="N2" s="11"/>
      <c r="O2" s="11"/>
      <c r="P2" s="5"/>
      <c r="Q2" s="5"/>
      <c r="R2" s="5"/>
      <c r="S2" s="12"/>
    </row>
    <row r="3" spans="1:19" ht="12.75" customHeight="1">
      <c r="A3" s="383" t="s">
        <v>58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 customHeight="1">
      <c r="A4" s="381" t="s">
        <v>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" t="s">
        <v>22</v>
      </c>
      <c r="M4" s="2" t="s">
        <v>23</v>
      </c>
    </row>
    <row r="5" spans="1:14" ht="12.75" customHeight="1">
      <c r="A5" s="17"/>
      <c r="B5" s="10"/>
      <c r="C5" s="383" t="s">
        <v>72</v>
      </c>
      <c r="D5" s="383"/>
      <c r="E5" s="383"/>
      <c r="F5" s="383"/>
      <c r="G5" s="383"/>
      <c r="H5" s="17">
        <v>187</v>
      </c>
      <c r="I5" s="10" t="s">
        <v>5</v>
      </c>
      <c r="J5" s="10"/>
      <c r="K5" s="10"/>
      <c r="L5" s="18">
        <v>0.11458333333333333</v>
      </c>
      <c r="M5" s="18">
        <v>0.11458333333333333</v>
      </c>
      <c r="N5" s="3" t="s">
        <v>6</v>
      </c>
    </row>
    <row r="6" spans="1:14" ht="12.75" customHeight="1">
      <c r="A6" s="19"/>
      <c r="B6" s="20" t="s">
        <v>5</v>
      </c>
      <c r="C6" s="20"/>
      <c r="D6" s="21" t="s">
        <v>7</v>
      </c>
      <c r="E6" s="22" t="s">
        <v>8</v>
      </c>
      <c r="F6" s="22" t="s">
        <v>9</v>
      </c>
      <c r="G6" s="380" t="s">
        <v>10</v>
      </c>
      <c r="H6" s="380"/>
      <c r="I6" s="380"/>
      <c r="J6" s="380"/>
      <c r="K6" s="380"/>
      <c r="L6" s="18">
        <v>0.4791666666666667</v>
      </c>
      <c r="M6" s="18">
        <v>0.4791666666666667</v>
      </c>
      <c r="N6" s="16" t="s">
        <v>11</v>
      </c>
    </row>
    <row r="7" spans="1:12" ht="12.75" customHeight="1" thickBot="1">
      <c r="A7" s="24" t="s">
        <v>12</v>
      </c>
      <c r="B7" s="25" t="s">
        <v>13</v>
      </c>
      <c r="C7" s="25" t="s">
        <v>14</v>
      </c>
      <c r="D7" s="26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</row>
    <row r="8" spans="1:12" ht="12.75" customHeight="1">
      <c r="A8" s="28"/>
      <c r="B8" s="29"/>
      <c r="C8" s="29"/>
      <c r="D8" s="287" t="s">
        <v>504</v>
      </c>
      <c r="E8" s="184"/>
      <c r="F8" s="31"/>
      <c r="G8" s="29"/>
      <c r="H8" s="30"/>
      <c r="I8" s="30"/>
      <c r="J8" s="30"/>
      <c r="K8" s="30"/>
      <c r="L8" s="32"/>
    </row>
    <row r="9" spans="1:15" ht="12.75" customHeight="1">
      <c r="A9" s="63"/>
      <c r="B9" s="28">
        <f>H5</f>
        <v>187</v>
      </c>
      <c r="C9" s="28">
        <f>C8+A9</f>
        <v>0</v>
      </c>
      <c r="D9" s="33" t="s">
        <v>192</v>
      </c>
      <c r="E9" s="297" t="s">
        <v>193</v>
      </c>
      <c r="F9" s="31"/>
      <c r="G9" s="34">
        <f>$L$5</f>
        <v>0.11458333333333333</v>
      </c>
      <c r="H9" s="34">
        <f>$L$5</f>
        <v>0.11458333333333333</v>
      </c>
      <c r="I9" s="34">
        <f>$L$5</f>
        <v>0.11458333333333333</v>
      </c>
      <c r="J9" s="34">
        <f>$M$5</f>
        <v>0.11458333333333333</v>
      </c>
      <c r="K9" s="34">
        <f>$M$5</f>
        <v>0.11458333333333333</v>
      </c>
      <c r="L9" s="35"/>
      <c r="N9" s="4"/>
      <c r="O9" s="4"/>
    </row>
    <row r="10" spans="1:15" ht="12.75" customHeight="1">
      <c r="A10" s="63">
        <v>3.5</v>
      </c>
      <c r="B10" s="28">
        <f>B9-A10</f>
        <v>183.5</v>
      </c>
      <c r="C10" s="28">
        <f>C9+A10</f>
        <v>3.5</v>
      </c>
      <c r="D10" s="312" t="s">
        <v>210</v>
      </c>
      <c r="E10" s="297" t="s">
        <v>193</v>
      </c>
      <c r="F10" s="31"/>
      <c r="G10" s="36">
        <f>SUM($G$9+$O$3*C10)</f>
        <v>0.12369791666666666</v>
      </c>
      <c r="H10" s="36">
        <f>SUM($H$9+$P$3*C10)</f>
        <v>0.12430555555555554</v>
      </c>
      <c r="I10" s="36">
        <f>SUM($I$9+$Q$3*C10)</f>
        <v>0.125</v>
      </c>
      <c r="J10" s="36">
        <f>SUM($J$9+$R$3*C10)</f>
        <v>0.12580128205128205</v>
      </c>
      <c r="K10" s="36">
        <f>SUM($K$9+$S$3*C10)</f>
        <v>0.1267361111111111</v>
      </c>
      <c r="L10" s="35"/>
      <c r="N10" s="4"/>
      <c r="O10" s="4"/>
    </row>
    <row r="11" spans="1:15" ht="12.75" customHeight="1">
      <c r="A11" s="63">
        <v>8</v>
      </c>
      <c r="B11" s="28">
        <f aca="true" t="shared" si="0" ref="B11:B49">B10-A11</f>
        <v>175.5</v>
      </c>
      <c r="C11" s="28">
        <f>C10+A11</f>
        <v>11.5</v>
      </c>
      <c r="D11" s="303" t="s">
        <v>194</v>
      </c>
      <c r="E11" s="297" t="s">
        <v>193</v>
      </c>
      <c r="F11" s="31"/>
      <c r="G11" s="36">
        <f aca="true" t="shared" si="1" ref="G11:G48">SUM($G$9+$O$3*C11)</f>
        <v>0.14453125</v>
      </c>
      <c r="H11" s="36">
        <f aca="true" t="shared" si="2" ref="H11:H48">SUM($H$9+$P$3*C11)</f>
        <v>0.14652777777777776</v>
      </c>
      <c r="I11" s="36">
        <f aca="true" t="shared" si="3" ref="I11:I48">SUM($I$9+$Q$3*C11)</f>
        <v>0.1488095238095238</v>
      </c>
      <c r="J11" s="36">
        <f aca="true" t="shared" si="4" ref="J11:J48">SUM($J$9+$R$3*C11)</f>
        <v>0.15144230769230768</v>
      </c>
      <c r="K11" s="36">
        <f aca="true" t="shared" si="5" ref="K11:K48">SUM($K$9+$S$3*C11)</f>
        <v>0.1545138888888889</v>
      </c>
      <c r="L11" s="35"/>
      <c r="N11" s="4"/>
      <c r="O11" s="4"/>
    </row>
    <row r="12" spans="1:15" ht="12.75" customHeight="1">
      <c r="A12" s="63">
        <v>10</v>
      </c>
      <c r="B12" s="28">
        <f t="shared" si="0"/>
        <v>165.5</v>
      </c>
      <c r="C12" s="28">
        <f aca="true" t="shared" si="6" ref="C12:C49">C11+A12</f>
        <v>21.5</v>
      </c>
      <c r="D12" s="312" t="s">
        <v>196</v>
      </c>
      <c r="E12" s="297" t="s">
        <v>195</v>
      </c>
      <c r="F12" s="31"/>
      <c r="G12" s="36">
        <f t="shared" si="1"/>
        <v>0.17057291666666666</v>
      </c>
      <c r="H12" s="36">
        <f t="shared" si="2"/>
        <v>0.17430555555555555</v>
      </c>
      <c r="I12" s="36">
        <f t="shared" si="3"/>
        <v>0.17857142857142855</v>
      </c>
      <c r="J12" s="36">
        <f t="shared" si="4"/>
        <v>0.18349358974358973</v>
      </c>
      <c r="K12" s="36">
        <f t="shared" si="5"/>
        <v>0.1892361111111111</v>
      </c>
      <c r="L12" s="35"/>
      <c r="N12" s="4"/>
      <c r="O12" s="4"/>
    </row>
    <row r="13" spans="1:15" ht="12.75" customHeight="1">
      <c r="A13" s="63">
        <v>6</v>
      </c>
      <c r="B13" s="28">
        <f t="shared" si="0"/>
        <v>159.5</v>
      </c>
      <c r="C13" s="28">
        <f t="shared" si="6"/>
        <v>27.5</v>
      </c>
      <c r="D13" s="312" t="s">
        <v>197</v>
      </c>
      <c r="E13" s="297" t="s">
        <v>195</v>
      </c>
      <c r="F13" s="31"/>
      <c r="G13" s="36">
        <f t="shared" si="1"/>
        <v>0.18619791666666666</v>
      </c>
      <c r="H13" s="36">
        <f t="shared" si="2"/>
        <v>0.1909722222222222</v>
      </c>
      <c r="I13" s="36">
        <f t="shared" si="3"/>
        <v>0.19642857142857142</v>
      </c>
      <c r="J13" s="36">
        <f t="shared" si="4"/>
        <v>0.20272435897435898</v>
      </c>
      <c r="K13" s="36">
        <f t="shared" si="5"/>
        <v>0.21006944444444442</v>
      </c>
      <c r="L13" s="35"/>
      <c r="N13" s="4"/>
      <c r="O13" s="4"/>
    </row>
    <row r="14" spans="1:15" ht="12.75" customHeight="1">
      <c r="A14" s="63">
        <v>3</v>
      </c>
      <c r="B14" s="28">
        <f t="shared" si="0"/>
        <v>156.5</v>
      </c>
      <c r="C14" s="28">
        <f t="shared" si="6"/>
        <v>30.5</v>
      </c>
      <c r="D14" s="312" t="s">
        <v>198</v>
      </c>
      <c r="E14" s="297" t="s">
        <v>195</v>
      </c>
      <c r="F14" s="31"/>
      <c r="G14" s="36">
        <f t="shared" si="1"/>
        <v>0.19401041666666666</v>
      </c>
      <c r="H14" s="36">
        <f t="shared" si="2"/>
        <v>0.19930555555555554</v>
      </c>
      <c r="I14" s="36">
        <f t="shared" si="3"/>
        <v>0.20535714285714285</v>
      </c>
      <c r="J14" s="36">
        <f t="shared" si="4"/>
        <v>0.21233974358974358</v>
      </c>
      <c r="K14" s="36">
        <f t="shared" si="5"/>
        <v>0.2204861111111111</v>
      </c>
      <c r="L14" s="35"/>
      <c r="N14" s="4"/>
      <c r="O14" s="4"/>
    </row>
    <row r="15" spans="1:15" ht="12.75" customHeight="1">
      <c r="A15" s="63">
        <v>0.5</v>
      </c>
      <c r="B15" s="28">
        <f t="shared" si="0"/>
        <v>156</v>
      </c>
      <c r="C15" s="28">
        <f t="shared" si="6"/>
        <v>31</v>
      </c>
      <c r="D15" s="303" t="s">
        <v>211</v>
      </c>
      <c r="E15" s="297" t="s">
        <v>199</v>
      </c>
      <c r="F15" s="31"/>
      <c r="G15" s="36">
        <f t="shared" si="1"/>
        <v>0.1953125</v>
      </c>
      <c r="H15" s="36">
        <f t="shared" si="2"/>
        <v>0.20069444444444443</v>
      </c>
      <c r="I15" s="36">
        <f t="shared" si="3"/>
        <v>0.20684523809523808</v>
      </c>
      <c r="J15" s="36">
        <f t="shared" si="4"/>
        <v>0.21394230769230768</v>
      </c>
      <c r="K15" s="36">
        <f t="shared" si="5"/>
        <v>0.2222222222222222</v>
      </c>
      <c r="L15" s="35"/>
      <c r="N15" s="4"/>
      <c r="O15" s="4"/>
    </row>
    <row r="16" spans="1:15" ht="12.75" customHeight="1">
      <c r="A16" s="63">
        <v>6</v>
      </c>
      <c r="B16" s="28">
        <f t="shared" si="0"/>
        <v>150</v>
      </c>
      <c r="C16" s="28">
        <f t="shared" si="6"/>
        <v>37</v>
      </c>
      <c r="D16" s="312" t="s">
        <v>200</v>
      </c>
      <c r="E16" s="297" t="s">
        <v>201</v>
      </c>
      <c r="F16" s="31"/>
      <c r="G16" s="36">
        <f t="shared" si="1"/>
        <v>0.2109375</v>
      </c>
      <c r="H16" s="36">
        <f t="shared" si="2"/>
        <v>0.2173611111111111</v>
      </c>
      <c r="I16" s="36">
        <f t="shared" si="3"/>
        <v>0.22470238095238093</v>
      </c>
      <c r="J16" s="36">
        <f t="shared" si="4"/>
        <v>0.23317307692307693</v>
      </c>
      <c r="K16" s="36">
        <f t="shared" si="5"/>
        <v>0.24305555555555552</v>
      </c>
      <c r="L16" s="35"/>
      <c r="N16" s="4"/>
      <c r="O16" s="4"/>
    </row>
    <row r="17" spans="1:15" ht="12.75" customHeight="1">
      <c r="A17" s="63">
        <v>5</v>
      </c>
      <c r="B17" s="28">
        <f t="shared" si="0"/>
        <v>145</v>
      </c>
      <c r="C17" s="28">
        <f t="shared" si="6"/>
        <v>42</v>
      </c>
      <c r="D17" s="312" t="s">
        <v>202</v>
      </c>
      <c r="E17" s="297" t="s">
        <v>201</v>
      </c>
      <c r="F17" s="31"/>
      <c r="G17" s="36">
        <f t="shared" si="1"/>
        <v>0.22395833333333331</v>
      </c>
      <c r="H17" s="36">
        <f t="shared" si="2"/>
        <v>0.23124999999999998</v>
      </c>
      <c r="I17" s="36">
        <f t="shared" si="3"/>
        <v>0.23958333333333331</v>
      </c>
      <c r="J17" s="36">
        <f t="shared" si="4"/>
        <v>0.24919871794871795</v>
      </c>
      <c r="K17" s="36">
        <f t="shared" si="5"/>
        <v>0.26041666666666663</v>
      </c>
      <c r="L17" s="35"/>
      <c r="N17" s="4"/>
      <c r="O17" s="4"/>
    </row>
    <row r="18" spans="1:15" ht="12.75" customHeight="1">
      <c r="A18" s="63">
        <v>2</v>
      </c>
      <c r="B18" s="28">
        <f t="shared" si="0"/>
        <v>143</v>
      </c>
      <c r="C18" s="28">
        <f t="shared" si="6"/>
        <v>44</v>
      </c>
      <c r="D18" s="312" t="s">
        <v>204</v>
      </c>
      <c r="E18" s="297" t="s">
        <v>203</v>
      </c>
      <c r="F18" s="31"/>
      <c r="G18" s="36">
        <f t="shared" si="1"/>
        <v>0.22916666666666666</v>
      </c>
      <c r="H18" s="36">
        <f t="shared" si="2"/>
        <v>0.23680555555555555</v>
      </c>
      <c r="I18" s="36">
        <f t="shared" si="3"/>
        <v>0.24553571428571425</v>
      </c>
      <c r="J18" s="36">
        <f t="shared" si="4"/>
        <v>0.25560897435897434</v>
      </c>
      <c r="K18" s="36">
        <f t="shared" si="5"/>
        <v>0.2673611111111111</v>
      </c>
      <c r="L18" s="35"/>
      <c r="N18" s="4"/>
      <c r="O18" s="4"/>
    </row>
    <row r="19" spans="1:15" ht="12.75" customHeight="1">
      <c r="A19" s="63">
        <v>2.5</v>
      </c>
      <c r="B19" s="28">
        <f t="shared" si="0"/>
        <v>140.5</v>
      </c>
      <c r="C19" s="28">
        <f t="shared" si="6"/>
        <v>46.5</v>
      </c>
      <c r="D19" s="303" t="s">
        <v>229</v>
      </c>
      <c r="E19" s="297" t="s">
        <v>86</v>
      </c>
      <c r="F19" s="31"/>
      <c r="G19" s="36">
        <f t="shared" si="1"/>
        <v>0.23567708333333331</v>
      </c>
      <c r="H19" s="36">
        <f t="shared" si="2"/>
        <v>0.24374999999999997</v>
      </c>
      <c r="I19" s="36">
        <f t="shared" si="3"/>
        <v>0.25297619047619047</v>
      </c>
      <c r="J19" s="36">
        <f t="shared" si="4"/>
        <v>0.2636217948717949</v>
      </c>
      <c r="K19" s="36">
        <f t="shared" si="5"/>
        <v>0.27604166666666663</v>
      </c>
      <c r="L19" s="35"/>
      <c r="N19" s="4"/>
      <c r="O19" s="4"/>
    </row>
    <row r="20" spans="1:15" ht="12.75" customHeight="1">
      <c r="A20" s="63">
        <v>6</v>
      </c>
      <c r="B20" s="28">
        <f t="shared" si="0"/>
        <v>134.5</v>
      </c>
      <c r="C20" s="28">
        <f t="shared" si="6"/>
        <v>52.5</v>
      </c>
      <c r="D20" s="303" t="s">
        <v>205</v>
      </c>
      <c r="E20" s="297" t="s">
        <v>86</v>
      </c>
      <c r="F20" s="31"/>
      <c r="G20" s="36">
        <f t="shared" si="1"/>
        <v>0.2513020833333333</v>
      </c>
      <c r="H20" s="36">
        <f t="shared" si="2"/>
        <v>0.26041666666666663</v>
      </c>
      <c r="I20" s="36">
        <f t="shared" si="3"/>
        <v>0.2708333333333333</v>
      </c>
      <c r="J20" s="36">
        <f t="shared" si="4"/>
        <v>0.2828525641025641</v>
      </c>
      <c r="K20" s="36">
        <f t="shared" si="5"/>
        <v>0.296875</v>
      </c>
      <c r="L20" s="35"/>
      <c r="N20" s="4"/>
      <c r="O20" s="4"/>
    </row>
    <row r="21" spans="1:15" ht="12.75" customHeight="1">
      <c r="A21" s="346">
        <v>3.5</v>
      </c>
      <c r="B21" s="347">
        <f t="shared" si="0"/>
        <v>131</v>
      </c>
      <c r="C21" s="347">
        <f t="shared" si="6"/>
        <v>56</v>
      </c>
      <c r="D21" s="358" t="s">
        <v>726</v>
      </c>
      <c r="E21" s="349" t="s">
        <v>50</v>
      </c>
      <c r="F21" s="350"/>
      <c r="G21" s="351">
        <f t="shared" si="1"/>
        <v>0.26041666666666663</v>
      </c>
      <c r="H21" s="351">
        <f t="shared" si="2"/>
        <v>0.2701388888888889</v>
      </c>
      <c r="I21" s="351">
        <f t="shared" si="3"/>
        <v>0.28125</v>
      </c>
      <c r="J21" s="351">
        <f t="shared" si="4"/>
        <v>0.29407051282051283</v>
      </c>
      <c r="K21" s="351">
        <f t="shared" si="5"/>
        <v>0.30902777777777773</v>
      </c>
      <c r="L21" s="35"/>
      <c r="N21" s="4"/>
      <c r="O21" s="4"/>
    </row>
    <row r="22" spans="1:15" ht="12.75" customHeight="1">
      <c r="A22" s="63">
        <v>2.5</v>
      </c>
      <c r="B22" s="28">
        <f t="shared" si="0"/>
        <v>128.5</v>
      </c>
      <c r="C22" s="28">
        <f t="shared" si="6"/>
        <v>58.5</v>
      </c>
      <c r="D22" s="312" t="s">
        <v>851</v>
      </c>
      <c r="E22" s="297" t="s">
        <v>207</v>
      </c>
      <c r="F22" s="31"/>
      <c r="G22" s="36">
        <f t="shared" si="1"/>
        <v>0.2669270833333333</v>
      </c>
      <c r="H22" s="36">
        <f t="shared" si="2"/>
        <v>0.2770833333333333</v>
      </c>
      <c r="I22" s="36">
        <f t="shared" si="3"/>
        <v>0.28869047619047616</v>
      </c>
      <c r="J22" s="36">
        <f t="shared" si="4"/>
        <v>0.3020833333333333</v>
      </c>
      <c r="K22" s="36">
        <f t="shared" si="5"/>
        <v>0.3177083333333333</v>
      </c>
      <c r="L22" s="35"/>
      <c r="N22" s="4"/>
      <c r="O22" s="4"/>
    </row>
    <row r="23" spans="1:15" ht="12.75" customHeight="1">
      <c r="A23" s="63">
        <v>3</v>
      </c>
      <c r="B23" s="28">
        <f t="shared" si="0"/>
        <v>125.5</v>
      </c>
      <c r="C23" s="28">
        <f t="shared" si="6"/>
        <v>61.5</v>
      </c>
      <c r="D23" s="303" t="s">
        <v>206</v>
      </c>
      <c r="E23" s="297" t="s">
        <v>207</v>
      </c>
      <c r="F23" s="31"/>
      <c r="G23" s="36">
        <f t="shared" si="1"/>
        <v>0.2747395833333333</v>
      </c>
      <c r="H23" s="36">
        <f t="shared" si="2"/>
        <v>0.28541666666666665</v>
      </c>
      <c r="I23" s="36">
        <f t="shared" si="3"/>
        <v>0.2976190476190476</v>
      </c>
      <c r="J23" s="36">
        <f t="shared" si="4"/>
        <v>0.31169871794871795</v>
      </c>
      <c r="K23" s="36">
        <f t="shared" si="5"/>
        <v>0.328125</v>
      </c>
      <c r="L23" s="35"/>
      <c r="N23" s="4"/>
      <c r="O23" s="4"/>
    </row>
    <row r="24" spans="1:15" ht="12.75" customHeight="1">
      <c r="A24" s="63">
        <v>2</v>
      </c>
      <c r="B24" s="28">
        <f t="shared" si="0"/>
        <v>123.5</v>
      </c>
      <c r="C24" s="28">
        <f t="shared" si="6"/>
        <v>63.5</v>
      </c>
      <c r="D24" s="291" t="s">
        <v>214</v>
      </c>
      <c r="E24" s="31" t="s">
        <v>213</v>
      </c>
      <c r="F24" s="31"/>
      <c r="G24" s="36">
        <f t="shared" si="1"/>
        <v>0.27994791666666663</v>
      </c>
      <c r="H24" s="36">
        <f t="shared" si="2"/>
        <v>0.2909722222222222</v>
      </c>
      <c r="I24" s="36">
        <f t="shared" si="3"/>
        <v>0.30357142857142855</v>
      </c>
      <c r="J24" s="36">
        <f t="shared" si="4"/>
        <v>0.31810897435897434</v>
      </c>
      <c r="K24" s="36">
        <f t="shared" si="5"/>
        <v>0.3350694444444444</v>
      </c>
      <c r="L24" s="35"/>
      <c r="N24" s="4"/>
      <c r="O24" s="4"/>
    </row>
    <row r="25" spans="1:15" ht="12.75" customHeight="1">
      <c r="A25" s="63">
        <v>1</v>
      </c>
      <c r="B25" s="28">
        <f t="shared" si="0"/>
        <v>122.5</v>
      </c>
      <c r="C25" s="28">
        <f t="shared" si="6"/>
        <v>64.5</v>
      </c>
      <c r="D25" s="3" t="s">
        <v>734</v>
      </c>
      <c r="E25" s="40" t="s">
        <v>213</v>
      </c>
      <c r="F25" s="31"/>
      <c r="G25" s="36">
        <f t="shared" si="1"/>
        <v>0.2825520833333333</v>
      </c>
      <c r="H25" s="36">
        <f t="shared" si="2"/>
        <v>0.29374999999999996</v>
      </c>
      <c r="I25" s="36">
        <f t="shared" si="3"/>
        <v>0.306547619047619</v>
      </c>
      <c r="J25" s="36">
        <f t="shared" si="4"/>
        <v>0.32131410256410253</v>
      </c>
      <c r="K25" s="36">
        <f t="shared" si="5"/>
        <v>0.33854166666666663</v>
      </c>
      <c r="L25" s="35"/>
      <c r="N25" s="4"/>
      <c r="O25" s="4"/>
    </row>
    <row r="26" spans="1:15" ht="12.75" customHeight="1">
      <c r="A26" s="63">
        <v>1</v>
      </c>
      <c r="B26" s="28">
        <f t="shared" si="0"/>
        <v>121.5</v>
      </c>
      <c r="C26" s="28">
        <f t="shared" si="6"/>
        <v>65.5</v>
      </c>
      <c r="D26" s="318" t="s">
        <v>503</v>
      </c>
      <c r="E26" s="29" t="s">
        <v>735</v>
      </c>
      <c r="F26" s="31"/>
      <c r="G26" s="36">
        <f t="shared" si="1"/>
        <v>0.28515625</v>
      </c>
      <c r="H26" s="36">
        <f t="shared" si="2"/>
        <v>0.2965277777777778</v>
      </c>
      <c r="I26" s="36">
        <f t="shared" si="3"/>
        <v>0.30952380952380953</v>
      </c>
      <c r="J26" s="36">
        <f t="shared" si="4"/>
        <v>0.3245192307692308</v>
      </c>
      <c r="K26" s="36">
        <f t="shared" si="5"/>
        <v>0.3420138888888889</v>
      </c>
      <c r="L26" s="35"/>
      <c r="N26" s="4"/>
      <c r="O26" s="4"/>
    </row>
    <row r="27" spans="1:15" ht="12.75" customHeight="1">
      <c r="A27" s="63">
        <v>2</v>
      </c>
      <c r="B27" s="28">
        <f t="shared" si="0"/>
        <v>119.5</v>
      </c>
      <c r="C27" s="28">
        <f t="shared" si="6"/>
        <v>67.5</v>
      </c>
      <c r="D27" s="291" t="s">
        <v>208</v>
      </c>
      <c r="E27" s="31" t="s">
        <v>209</v>
      </c>
      <c r="F27" s="31"/>
      <c r="G27" s="36">
        <f t="shared" si="1"/>
        <v>0.2903645833333333</v>
      </c>
      <c r="H27" s="36">
        <f t="shared" si="2"/>
        <v>0.3020833333333333</v>
      </c>
      <c r="I27" s="36">
        <f t="shared" si="3"/>
        <v>0.31547619047619047</v>
      </c>
      <c r="J27" s="36">
        <f t="shared" si="4"/>
        <v>0.33092948717948717</v>
      </c>
      <c r="K27" s="36">
        <f t="shared" si="5"/>
        <v>0.3489583333333333</v>
      </c>
      <c r="L27" s="35"/>
      <c r="N27" s="4"/>
      <c r="O27" s="4"/>
    </row>
    <row r="28" spans="1:15" ht="12.75" customHeight="1">
      <c r="A28" s="63">
        <v>2.5</v>
      </c>
      <c r="B28" s="28">
        <f t="shared" si="0"/>
        <v>117</v>
      </c>
      <c r="C28" s="28">
        <f t="shared" si="6"/>
        <v>70</v>
      </c>
      <c r="D28" s="291" t="s">
        <v>212</v>
      </c>
      <c r="E28" s="40" t="s">
        <v>157</v>
      </c>
      <c r="F28" s="31"/>
      <c r="G28" s="36">
        <f t="shared" si="1"/>
        <v>0.296875</v>
      </c>
      <c r="H28" s="36">
        <f t="shared" si="2"/>
        <v>0.30902777777777773</v>
      </c>
      <c r="I28" s="36">
        <f t="shared" si="3"/>
        <v>0.32291666666666663</v>
      </c>
      <c r="J28" s="36">
        <f t="shared" si="4"/>
        <v>0.33894230769230765</v>
      </c>
      <c r="K28" s="36">
        <f t="shared" si="5"/>
        <v>0.3576388888888889</v>
      </c>
      <c r="L28" s="35"/>
      <c r="N28" s="4"/>
      <c r="O28" s="4"/>
    </row>
    <row r="29" spans="1:15" ht="12.75" customHeight="1">
      <c r="A29" s="63">
        <v>3</v>
      </c>
      <c r="B29" s="28">
        <f t="shared" si="0"/>
        <v>114</v>
      </c>
      <c r="C29" s="28">
        <f t="shared" si="6"/>
        <v>73</v>
      </c>
      <c r="D29" s="291" t="s">
        <v>215</v>
      </c>
      <c r="E29" s="31" t="s">
        <v>157</v>
      </c>
      <c r="F29" s="31"/>
      <c r="G29" s="36">
        <f t="shared" si="1"/>
        <v>0.3046875</v>
      </c>
      <c r="H29" s="36">
        <f t="shared" si="2"/>
        <v>0.3173611111111111</v>
      </c>
      <c r="I29" s="36">
        <f t="shared" si="3"/>
        <v>0.3318452380952381</v>
      </c>
      <c r="J29" s="36">
        <f t="shared" si="4"/>
        <v>0.3485576923076923</v>
      </c>
      <c r="K29" s="36">
        <f t="shared" si="5"/>
        <v>0.3680555555555555</v>
      </c>
      <c r="L29" s="35"/>
      <c r="N29" s="4"/>
      <c r="O29" s="4"/>
    </row>
    <row r="30" spans="1:15" ht="12.75" customHeight="1">
      <c r="A30" s="63">
        <v>2</v>
      </c>
      <c r="B30" s="28">
        <f t="shared" si="0"/>
        <v>112</v>
      </c>
      <c r="C30" s="28">
        <f t="shared" si="6"/>
        <v>75</v>
      </c>
      <c r="D30" s="291" t="s">
        <v>216</v>
      </c>
      <c r="E30" s="31" t="s">
        <v>157</v>
      </c>
      <c r="F30" s="31"/>
      <c r="G30" s="36">
        <f t="shared" si="1"/>
        <v>0.3098958333333333</v>
      </c>
      <c r="H30" s="36">
        <f t="shared" si="2"/>
        <v>0.32291666666666663</v>
      </c>
      <c r="I30" s="36">
        <f t="shared" si="3"/>
        <v>0.337797619047619</v>
      </c>
      <c r="J30" s="36">
        <f t="shared" si="4"/>
        <v>0.3549679487179487</v>
      </c>
      <c r="K30" s="36">
        <f t="shared" si="5"/>
        <v>0.37499999999999994</v>
      </c>
      <c r="L30" s="35"/>
      <c r="N30" s="4"/>
      <c r="O30" s="4"/>
    </row>
    <row r="31" spans="1:15" ht="12.75" customHeight="1">
      <c r="A31" s="63">
        <v>3</v>
      </c>
      <c r="B31" s="28">
        <f t="shared" si="0"/>
        <v>109</v>
      </c>
      <c r="C31" s="28">
        <f t="shared" si="6"/>
        <v>78</v>
      </c>
      <c r="D31" s="3" t="s">
        <v>736</v>
      </c>
      <c r="E31" s="29" t="s">
        <v>86</v>
      </c>
      <c r="F31" s="31"/>
      <c r="G31" s="36">
        <f t="shared" si="1"/>
        <v>0.3177083333333333</v>
      </c>
      <c r="H31" s="36">
        <f t="shared" si="2"/>
        <v>0.33125</v>
      </c>
      <c r="I31" s="36">
        <f t="shared" si="3"/>
        <v>0.34672619047619047</v>
      </c>
      <c r="J31" s="36">
        <f t="shared" si="4"/>
        <v>0.3645833333333333</v>
      </c>
      <c r="K31" s="36">
        <f t="shared" si="5"/>
        <v>0.38541666666666663</v>
      </c>
      <c r="L31" s="35"/>
      <c r="N31" s="4"/>
      <c r="O31" s="4"/>
    </row>
    <row r="32" spans="1:15" ht="12.75" customHeight="1">
      <c r="A32" s="63">
        <v>5</v>
      </c>
      <c r="B32" s="28">
        <f t="shared" si="0"/>
        <v>104</v>
      </c>
      <c r="C32" s="28">
        <f t="shared" si="6"/>
        <v>83</v>
      </c>
      <c r="D32" s="291" t="s">
        <v>218</v>
      </c>
      <c r="E32" s="31" t="s">
        <v>217</v>
      </c>
      <c r="F32" s="31"/>
      <c r="G32" s="36">
        <f t="shared" si="1"/>
        <v>0.33072916666666663</v>
      </c>
      <c r="H32" s="36">
        <f t="shared" si="2"/>
        <v>0.3451388888888889</v>
      </c>
      <c r="I32" s="36">
        <f t="shared" si="3"/>
        <v>0.36160714285714285</v>
      </c>
      <c r="J32" s="36">
        <f t="shared" si="4"/>
        <v>0.38060897435897434</v>
      </c>
      <c r="K32" s="36">
        <f t="shared" si="5"/>
        <v>0.40277777777777773</v>
      </c>
      <c r="L32" s="35"/>
      <c r="N32" s="4"/>
      <c r="O32" s="4"/>
    </row>
    <row r="33" spans="1:15" ht="12.75" customHeight="1">
      <c r="A33" s="63">
        <v>3</v>
      </c>
      <c r="B33" s="28">
        <f t="shared" si="0"/>
        <v>101</v>
      </c>
      <c r="C33" s="28">
        <f t="shared" si="6"/>
        <v>86</v>
      </c>
      <c r="D33" s="291" t="s">
        <v>219</v>
      </c>
      <c r="E33" s="31" t="s">
        <v>220</v>
      </c>
      <c r="F33" s="31"/>
      <c r="G33" s="36">
        <f t="shared" si="1"/>
        <v>0.33854166666666663</v>
      </c>
      <c r="H33" s="36">
        <f t="shared" si="2"/>
        <v>0.3534722222222222</v>
      </c>
      <c r="I33" s="36">
        <f t="shared" si="3"/>
        <v>0.37053571428571425</v>
      </c>
      <c r="J33" s="36">
        <f t="shared" si="4"/>
        <v>0.3902243589743589</v>
      </c>
      <c r="K33" s="36">
        <f t="shared" si="5"/>
        <v>0.4131944444444444</v>
      </c>
      <c r="L33" s="35"/>
      <c r="N33" s="4"/>
      <c r="O33" s="4"/>
    </row>
    <row r="34" spans="1:15" ht="12.75" customHeight="1">
      <c r="A34" s="63">
        <v>5.5</v>
      </c>
      <c r="B34" s="28">
        <f t="shared" si="0"/>
        <v>95.5</v>
      </c>
      <c r="C34" s="28">
        <f t="shared" si="6"/>
        <v>91.5</v>
      </c>
      <c r="D34" s="330" t="s">
        <v>221</v>
      </c>
      <c r="E34" s="31" t="s">
        <v>95</v>
      </c>
      <c r="F34" s="31"/>
      <c r="G34" s="36">
        <f t="shared" si="1"/>
        <v>0.3528645833333333</v>
      </c>
      <c r="H34" s="36">
        <f t="shared" si="2"/>
        <v>0.36874999999999997</v>
      </c>
      <c r="I34" s="36">
        <f t="shared" si="3"/>
        <v>0.38690476190476186</v>
      </c>
      <c r="J34" s="36">
        <f t="shared" si="4"/>
        <v>0.4078525641025641</v>
      </c>
      <c r="K34" s="36">
        <f t="shared" si="5"/>
        <v>0.43229166666666663</v>
      </c>
      <c r="L34" s="35"/>
      <c r="N34" s="4"/>
      <c r="O34" s="4"/>
    </row>
    <row r="35" spans="1:15" ht="12.75" customHeight="1">
      <c r="A35" s="63">
        <v>2.5</v>
      </c>
      <c r="B35" s="28">
        <f t="shared" si="0"/>
        <v>93</v>
      </c>
      <c r="C35" s="28">
        <f t="shared" si="6"/>
        <v>94</v>
      </c>
      <c r="D35" s="291" t="s">
        <v>222</v>
      </c>
      <c r="E35" s="31" t="s">
        <v>223</v>
      </c>
      <c r="F35" s="31"/>
      <c r="G35" s="36">
        <f t="shared" si="1"/>
        <v>0.359375</v>
      </c>
      <c r="H35" s="36">
        <f t="shared" si="2"/>
        <v>0.3756944444444444</v>
      </c>
      <c r="I35" s="36">
        <f t="shared" si="3"/>
        <v>0.3943452380952381</v>
      </c>
      <c r="J35" s="36">
        <f t="shared" si="4"/>
        <v>0.4158653846153846</v>
      </c>
      <c r="K35" s="36">
        <f t="shared" si="5"/>
        <v>0.4409722222222222</v>
      </c>
      <c r="L35" s="35"/>
      <c r="N35" s="4"/>
      <c r="O35" s="4"/>
    </row>
    <row r="36" spans="1:15" ht="12.75" customHeight="1">
      <c r="A36" s="63">
        <v>2</v>
      </c>
      <c r="B36" s="28">
        <f t="shared" si="0"/>
        <v>91</v>
      </c>
      <c r="C36" s="28">
        <f t="shared" si="6"/>
        <v>96</v>
      </c>
      <c r="D36" s="291" t="s">
        <v>224</v>
      </c>
      <c r="E36" s="31" t="s">
        <v>223</v>
      </c>
      <c r="F36" s="31"/>
      <c r="G36" s="36">
        <f t="shared" si="1"/>
        <v>0.3645833333333333</v>
      </c>
      <c r="H36" s="36">
        <f t="shared" si="2"/>
        <v>0.3812499999999999</v>
      </c>
      <c r="I36" s="36">
        <f t="shared" si="3"/>
        <v>0.400297619047619</v>
      </c>
      <c r="J36" s="36">
        <f t="shared" si="4"/>
        <v>0.422275641025641</v>
      </c>
      <c r="K36" s="36">
        <f t="shared" si="5"/>
        <v>0.44791666666666663</v>
      </c>
      <c r="L36" s="35"/>
      <c r="N36" s="4"/>
      <c r="O36" s="4"/>
    </row>
    <row r="37" spans="1:15" ht="12.75" customHeight="1">
      <c r="A37" s="63">
        <v>3</v>
      </c>
      <c r="B37" s="28">
        <f t="shared" si="0"/>
        <v>88</v>
      </c>
      <c r="C37" s="28">
        <f t="shared" si="6"/>
        <v>99</v>
      </c>
      <c r="D37" s="291" t="s">
        <v>225</v>
      </c>
      <c r="E37" s="31" t="s">
        <v>226</v>
      </c>
      <c r="F37" s="31"/>
      <c r="G37" s="36">
        <f t="shared" si="1"/>
        <v>0.3723958333333333</v>
      </c>
      <c r="H37" s="36">
        <f t="shared" si="2"/>
        <v>0.3895833333333333</v>
      </c>
      <c r="I37" s="36">
        <f t="shared" si="3"/>
        <v>0.40922619047619047</v>
      </c>
      <c r="J37" s="36">
        <f t="shared" si="4"/>
        <v>0.4318910256410256</v>
      </c>
      <c r="K37" s="36">
        <f t="shared" si="5"/>
        <v>0.4583333333333333</v>
      </c>
      <c r="L37" s="35"/>
      <c r="N37" s="4"/>
      <c r="O37" s="4"/>
    </row>
    <row r="38" spans="1:15" ht="12.75" customHeight="1" hidden="1">
      <c r="A38" s="63"/>
      <c r="B38" s="28">
        <f t="shared" si="0"/>
        <v>88</v>
      </c>
      <c r="C38" s="28">
        <f t="shared" si="6"/>
        <v>99</v>
      </c>
      <c r="E38" s="29"/>
      <c r="F38" s="31"/>
      <c r="G38" s="36">
        <f t="shared" si="1"/>
        <v>0.3723958333333333</v>
      </c>
      <c r="H38" s="36">
        <f t="shared" si="2"/>
        <v>0.3895833333333333</v>
      </c>
      <c r="I38" s="36">
        <f t="shared" si="3"/>
        <v>0.40922619047619047</v>
      </c>
      <c r="J38" s="36">
        <f t="shared" si="4"/>
        <v>0.4318910256410256</v>
      </c>
      <c r="K38" s="36">
        <f t="shared" si="5"/>
        <v>0.4583333333333333</v>
      </c>
      <c r="L38" s="35"/>
      <c r="N38" s="4"/>
      <c r="O38" s="4"/>
    </row>
    <row r="39" spans="1:15" ht="12.75" customHeight="1" hidden="1">
      <c r="A39" s="63"/>
      <c r="B39" s="28">
        <f t="shared" si="0"/>
        <v>88</v>
      </c>
      <c r="C39" s="28">
        <f t="shared" si="6"/>
        <v>99</v>
      </c>
      <c r="E39" s="31"/>
      <c r="F39" s="31"/>
      <c r="G39" s="36">
        <f t="shared" si="1"/>
        <v>0.3723958333333333</v>
      </c>
      <c r="H39" s="36">
        <f t="shared" si="2"/>
        <v>0.3895833333333333</v>
      </c>
      <c r="I39" s="36">
        <f t="shared" si="3"/>
        <v>0.40922619047619047</v>
      </c>
      <c r="J39" s="36">
        <f t="shared" si="4"/>
        <v>0.4318910256410256</v>
      </c>
      <c r="K39" s="36">
        <f t="shared" si="5"/>
        <v>0.4583333333333333</v>
      </c>
      <c r="N39" s="4"/>
      <c r="O39" s="4"/>
    </row>
    <row r="40" spans="1:15" ht="12.75" customHeight="1" hidden="1">
      <c r="A40" s="63"/>
      <c r="B40" s="28">
        <f t="shared" si="0"/>
        <v>88</v>
      </c>
      <c r="C40" s="28">
        <f t="shared" si="6"/>
        <v>99</v>
      </c>
      <c r="E40" s="31"/>
      <c r="F40" s="31"/>
      <c r="G40" s="36">
        <f t="shared" si="1"/>
        <v>0.3723958333333333</v>
      </c>
      <c r="H40" s="36">
        <f t="shared" si="2"/>
        <v>0.3895833333333333</v>
      </c>
      <c r="I40" s="36">
        <f t="shared" si="3"/>
        <v>0.40922619047619047</v>
      </c>
      <c r="J40" s="36">
        <f t="shared" si="4"/>
        <v>0.4318910256410256</v>
      </c>
      <c r="K40" s="36">
        <f t="shared" si="5"/>
        <v>0.4583333333333333</v>
      </c>
      <c r="N40" s="4"/>
      <c r="O40" s="4"/>
    </row>
    <row r="41" spans="1:15" ht="12.75" customHeight="1" hidden="1">
      <c r="A41" s="63"/>
      <c r="B41" s="28">
        <f t="shared" si="0"/>
        <v>88</v>
      </c>
      <c r="C41" s="28">
        <f t="shared" si="6"/>
        <v>99</v>
      </c>
      <c r="E41" s="31"/>
      <c r="F41" s="31"/>
      <c r="G41" s="36">
        <f t="shared" si="1"/>
        <v>0.3723958333333333</v>
      </c>
      <c r="H41" s="36">
        <f t="shared" si="2"/>
        <v>0.3895833333333333</v>
      </c>
      <c r="I41" s="36">
        <f t="shared" si="3"/>
        <v>0.40922619047619047</v>
      </c>
      <c r="J41" s="36">
        <f t="shared" si="4"/>
        <v>0.4318910256410256</v>
      </c>
      <c r="K41" s="36">
        <f t="shared" si="5"/>
        <v>0.4583333333333333</v>
      </c>
      <c r="N41" s="4"/>
      <c r="O41" s="4"/>
    </row>
    <row r="42" spans="1:15" ht="12.75" customHeight="1" hidden="1">
      <c r="A42" s="63"/>
      <c r="B42" s="28">
        <f t="shared" si="0"/>
        <v>88</v>
      </c>
      <c r="C42" s="28">
        <f t="shared" si="6"/>
        <v>99</v>
      </c>
      <c r="D42" s="127"/>
      <c r="E42" s="31"/>
      <c r="F42" s="31"/>
      <c r="G42" s="36">
        <f t="shared" si="1"/>
        <v>0.3723958333333333</v>
      </c>
      <c r="H42" s="36">
        <f t="shared" si="2"/>
        <v>0.3895833333333333</v>
      </c>
      <c r="I42" s="36">
        <f t="shared" si="3"/>
        <v>0.40922619047619047</v>
      </c>
      <c r="J42" s="36">
        <f t="shared" si="4"/>
        <v>0.4318910256410256</v>
      </c>
      <c r="K42" s="36">
        <f t="shared" si="5"/>
        <v>0.4583333333333333</v>
      </c>
      <c r="N42" s="4"/>
      <c r="O42" s="4"/>
    </row>
    <row r="43" spans="1:15" ht="12.75" customHeight="1" hidden="1">
      <c r="A43" s="63"/>
      <c r="B43" s="28">
        <f t="shared" si="0"/>
        <v>88</v>
      </c>
      <c r="C43" s="28">
        <f t="shared" si="6"/>
        <v>99</v>
      </c>
      <c r="D43" s="127"/>
      <c r="E43" s="31"/>
      <c r="F43" s="31"/>
      <c r="G43" s="36">
        <f t="shared" si="1"/>
        <v>0.3723958333333333</v>
      </c>
      <c r="H43" s="36">
        <f t="shared" si="2"/>
        <v>0.3895833333333333</v>
      </c>
      <c r="I43" s="36">
        <f t="shared" si="3"/>
        <v>0.40922619047619047</v>
      </c>
      <c r="J43" s="36">
        <f t="shared" si="4"/>
        <v>0.4318910256410256</v>
      </c>
      <c r="K43" s="36">
        <f t="shared" si="5"/>
        <v>0.4583333333333333</v>
      </c>
      <c r="N43" s="4"/>
      <c r="O43" s="4"/>
    </row>
    <row r="44" spans="1:15" ht="12.75" customHeight="1" hidden="1">
      <c r="A44" s="63"/>
      <c r="B44" s="28">
        <f t="shared" si="0"/>
        <v>88</v>
      </c>
      <c r="C44" s="28">
        <f t="shared" si="6"/>
        <v>99</v>
      </c>
      <c r="D44" s="127"/>
      <c r="E44" s="31"/>
      <c r="F44" s="31"/>
      <c r="G44" s="36">
        <f t="shared" si="1"/>
        <v>0.3723958333333333</v>
      </c>
      <c r="H44" s="36">
        <f t="shared" si="2"/>
        <v>0.3895833333333333</v>
      </c>
      <c r="I44" s="36">
        <f t="shared" si="3"/>
        <v>0.40922619047619047</v>
      </c>
      <c r="J44" s="36">
        <f t="shared" si="4"/>
        <v>0.4318910256410256</v>
      </c>
      <c r="K44" s="36">
        <f t="shared" si="5"/>
        <v>0.4583333333333333</v>
      </c>
      <c r="N44" s="4"/>
      <c r="O44" s="4"/>
    </row>
    <row r="45" spans="1:15" ht="12.75" customHeight="1" hidden="1">
      <c r="A45" s="63"/>
      <c r="B45" s="28">
        <f t="shared" si="0"/>
        <v>88</v>
      </c>
      <c r="C45" s="28">
        <f t="shared" si="6"/>
        <v>99</v>
      </c>
      <c r="D45" s="127"/>
      <c r="E45" s="31"/>
      <c r="F45" s="31"/>
      <c r="G45" s="36">
        <f t="shared" si="1"/>
        <v>0.3723958333333333</v>
      </c>
      <c r="H45" s="36">
        <f t="shared" si="2"/>
        <v>0.3895833333333333</v>
      </c>
      <c r="I45" s="36">
        <f t="shared" si="3"/>
        <v>0.40922619047619047</v>
      </c>
      <c r="J45" s="36">
        <f t="shared" si="4"/>
        <v>0.4318910256410256</v>
      </c>
      <c r="K45" s="36">
        <f t="shared" si="5"/>
        <v>0.4583333333333333</v>
      </c>
      <c r="N45" s="4"/>
      <c r="O45" s="4"/>
    </row>
    <row r="46" spans="1:15" ht="12.75" customHeight="1" hidden="1">
      <c r="A46" s="63"/>
      <c r="B46" s="28">
        <f t="shared" si="0"/>
        <v>88</v>
      </c>
      <c r="C46" s="28">
        <f t="shared" si="6"/>
        <v>99</v>
      </c>
      <c r="D46" s="127"/>
      <c r="E46" s="31"/>
      <c r="F46" s="31"/>
      <c r="G46" s="36">
        <f t="shared" si="1"/>
        <v>0.3723958333333333</v>
      </c>
      <c r="H46" s="36">
        <f t="shared" si="2"/>
        <v>0.3895833333333333</v>
      </c>
      <c r="I46" s="36">
        <f t="shared" si="3"/>
        <v>0.40922619047619047</v>
      </c>
      <c r="J46" s="36">
        <f t="shared" si="4"/>
        <v>0.4318910256410256</v>
      </c>
      <c r="K46" s="36">
        <f t="shared" si="5"/>
        <v>0.4583333333333333</v>
      </c>
      <c r="N46" s="4"/>
      <c r="O46" s="4"/>
    </row>
    <row r="47" spans="1:15" ht="12.75" customHeight="1" hidden="1">
      <c r="A47" s="63"/>
      <c r="B47" s="28">
        <f t="shared" si="0"/>
        <v>88</v>
      </c>
      <c r="C47" s="28">
        <f t="shared" si="6"/>
        <v>99</v>
      </c>
      <c r="D47" s="127"/>
      <c r="E47" s="31"/>
      <c r="F47" s="31"/>
      <c r="G47" s="36">
        <f t="shared" si="1"/>
        <v>0.3723958333333333</v>
      </c>
      <c r="H47" s="36">
        <f t="shared" si="2"/>
        <v>0.3895833333333333</v>
      </c>
      <c r="I47" s="36">
        <f t="shared" si="3"/>
        <v>0.40922619047619047</v>
      </c>
      <c r="J47" s="36">
        <f t="shared" si="4"/>
        <v>0.4318910256410256</v>
      </c>
      <c r="K47" s="36">
        <f t="shared" si="5"/>
        <v>0.4583333333333333</v>
      </c>
      <c r="N47" s="4"/>
      <c r="O47" s="4"/>
    </row>
    <row r="48" spans="1:15" ht="12.75" customHeight="1" hidden="1">
      <c r="A48" s="63"/>
      <c r="B48" s="28">
        <f t="shared" si="0"/>
        <v>88</v>
      </c>
      <c r="C48" s="28">
        <f t="shared" si="6"/>
        <v>99</v>
      </c>
      <c r="D48" s="127"/>
      <c r="E48" s="31"/>
      <c r="F48" s="31"/>
      <c r="G48" s="36">
        <f t="shared" si="1"/>
        <v>0.3723958333333333</v>
      </c>
      <c r="H48" s="36">
        <f t="shared" si="2"/>
        <v>0.3895833333333333</v>
      </c>
      <c r="I48" s="36">
        <f t="shared" si="3"/>
        <v>0.40922619047619047</v>
      </c>
      <c r="J48" s="36">
        <f t="shared" si="4"/>
        <v>0.4318910256410256</v>
      </c>
      <c r="K48" s="36">
        <f t="shared" si="5"/>
        <v>0.4583333333333333</v>
      </c>
      <c r="N48" s="4"/>
      <c r="O48" s="4"/>
    </row>
    <row r="49" spans="1:15" ht="12.75" customHeight="1">
      <c r="A49" s="57">
        <v>11</v>
      </c>
      <c r="B49" s="28">
        <f t="shared" si="0"/>
        <v>77</v>
      </c>
      <c r="C49" s="28">
        <f t="shared" si="6"/>
        <v>110</v>
      </c>
      <c r="D49" s="33" t="s">
        <v>227</v>
      </c>
      <c r="E49" s="40"/>
      <c r="F49" s="40"/>
      <c r="G49" s="36">
        <f>SUM($G$9+$O$3*C49)</f>
        <v>0.40104166666666663</v>
      </c>
      <c r="H49" s="36">
        <f>SUM($H$9+$P$3*C49)</f>
        <v>0.42013888888888884</v>
      </c>
      <c r="I49" s="36">
        <f>SUM($I$9+$Q$3*C49)</f>
        <v>0.4419642857142857</v>
      </c>
      <c r="J49" s="36">
        <f>SUM($J$9+$R$3*C49)</f>
        <v>0.46714743589743585</v>
      </c>
      <c r="K49" s="36">
        <f>SUM($K$9+$S$3*C49)</f>
        <v>0.49652777777777773</v>
      </c>
      <c r="N49" s="4"/>
      <c r="O49" s="4"/>
    </row>
    <row r="50" spans="1:13" s="250" customFormat="1" ht="12.75" customHeight="1">
      <c r="A50" s="245"/>
      <c r="B50" s="245"/>
      <c r="C50" s="245"/>
      <c r="D50" s="240" t="s">
        <v>21</v>
      </c>
      <c r="E50" s="251"/>
      <c r="F50" s="252"/>
      <c r="G50" s="252"/>
      <c r="H50" s="247"/>
      <c r="I50" s="247"/>
      <c r="J50" s="247"/>
      <c r="K50" s="247"/>
      <c r="M50" s="253"/>
    </row>
    <row r="51" spans="1:12" ht="12.75" customHeight="1">
      <c r="A51" s="63">
        <v>0</v>
      </c>
      <c r="B51" s="28">
        <f>B49</f>
        <v>77</v>
      </c>
      <c r="C51" s="28">
        <f>C49</f>
        <v>110</v>
      </c>
      <c r="D51" s="33" t="s">
        <v>227</v>
      </c>
      <c r="E51" s="31" t="s">
        <v>86</v>
      </c>
      <c r="F51" s="31"/>
      <c r="G51" s="34">
        <f>$L$6</f>
        <v>0.4791666666666667</v>
      </c>
      <c r="H51" s="34">
        <f>$L$6</f>
        <v>0.4791666666666667</v>
      </c>
      <c r="I51" s="34">
        <f>$L$6</f>
        <v>0.4791666666666667</v>
      </c>
      <c r="J51" s="34">
        <f>$M$6</f>
        <v>0.4791666666666667</v>
      </c>
      <c r="K51" s="34">
        <f>$M$6</f>
        <v>0.4791666666666667</v>
      </c>
      <c r="L51" s="41">
        <f>A51</f>
        <v>0</v>
      </c>
    </row>
    <row r="52" spans="1:12" ht="12.75" customHeight="1">
      <c r="A52" s="63">
        <v>12</v>
      </c>
      <c r="B52" s="28">
        <f>B51-A52</f>
        <v>65</v>
      </c>
      <c r="C52" s="28">
        <f>C51+A52</f>
        <v>122</v>
      </c>
      <c r="D52" s="38" t="s">
        <v>228</v>
      </c>
      <c r="E52" s="31" t="s">
        <v>86</v>
      </c>
      <c r="F52" s="31"/>
      <c r="G52" s="36">
        <f>SUM($G$51+$O$3*L52)</f>
        <v>0.5104166666666667</v>
      </c>
      <c r="H52" s="36">
        <f>SUM($H$51+$P$3*L52)</f>
        <v>0.5125</v>
      </c>
      <c r="I52" s="36">
        <f>SUM($I$51+$Q$3*L52)</f>
        <v>0.5148809523809524</v>
      </c>
      <c r="J52" s="36">
        <f>SUM($J$51+$R$3*L52)</f>
        <v>0.5176282051282052</v>
      </c>
      <c r="K52" s="36">
        <f>SUM($K$51+$S$3*L52)</f>
        <v>0.5208333333333334</v>
      </c>
      <c r="L52" s="41">
        <f>L51+A52</f>
        <v>12</v>
      </c>
    </row>
    <row r="53" spans="1:12" ht="12.75" customHeight="1">
      <c r="A53" s="63">
        <v>4.5</v>
      </c>
      <c r="B53" s="28">
        <f>B52-A53</f>
        <v>60.5</v>
      </c>
      <c r="C53" s="28">
        <f>C52+A53</f>
        <v>126.5</v>
      </c>
      <c r="D53" s="37" t="s">
        <v>852</v>
      </c>
      <c r="E53" s="40" t="s">
        <v>230</v>
      </c>
      <c r="F53" s="297"/>
      <c r="G53" s="36">
        <f aca="true" t="shared" si="7" ref="G53:G80">SUM($G$51+$O$3*L53)</f>
        <v>0.5221354166666667</v>
      </c>
      <c r="H53" s="36">
        <f aca="true" t="shared" si="8" ref="H53:H80">SUM($H$51+$P$3*L53)</f>
        <v>0.525</v>
      </c>
      <c r="I53" s="36">
        <f aca="true" t="shared" si="9" ref="I53:I80">SUM($I$51+$Q$3*L53)</f>
        <v>0.5282738095238095</v>
      </c>
      <c r="J53" s="36">
        <f aca="true" t="shared" si="10" ref="J53:J80">SUM($J$51+$R$3*L53)</f>
        <v>0.532051282051282</v>
      </c>
      <c r="K53" s="36">
        <f aca="true" t="shared" si="11" ref="K53:K80">SUM($K$51+$S$3*L53)</f>
        <v>0.5364583333333334</v>
      </c>
      <c r="L53" s="41">
        <f aca="true" t="shared" si="12" ref="L53:L80">L52+A53</f>
        <v>16.5</v>
      </c>
    </row>
    <row r="54" spans="1:12" ht="12.75" customHeight="1">
      <c r="A54" s="63">
        <v>2.5</v>
      </c>
      <c r="B54" s="28">
        <f aca="true" t="shared" si="13" ref="B54:B60">B53-A54</f>
        <v>58</v>
      </c>
      <c r="C54" s="28">
        <f aca="true" t="shared" si="14" ref="C54:C60">C53+A54</f>
        <v>129</v>
      </c>
      <c r="D54" s="292" t="s">
        <v>231</v>
      </c>
      <c r="E54" s="40" t="s">
        <v>230</v>
      </c>
      <c r="F54" s="299"/>
      <c r="G54" s="36">
        <f t="shared" si="7"/>
        <v>0.5286458333333334</v>
      </c>
      <c r="H54" s="36">
        <f t="shared" si="8"/>
        <v>0.5319444444444444</v>
      </c>
      <c r="I54" s="36">
        <f t="shared" si="9"/>
        <v>0.5357142857142857</v>
      </c>
      <c r="J54" s="36">
        <f t="shared" si="10"/>
        <v>0.5400641025641025</v>
      </c>
      <c r="K54" s="36">
        <f t="shared" si="11"/>
        <v>0.545138888888889</v>
      </c>
      <c r="L54" s="41">
        <f t="shared" si="12"/>
        <v>19</v>
      </c>
    </row>
    <row r="55" spans="1:12" ht="12.75" customHeight="1">
      <c r="A55" s="63">
        <v>6.5</v>
      </c>
      <c r="B55" s="28">
        <f t="shared" si="13"/>
        <v>51.5</v>
      </c>
      <c r="C55" s="28">
        <f t="shared" si="14"/>
        <v>135.5</v>
      </c>
      <c r="D55" s="3" t="s">
        <v>737</v>
      </c>
      <c r="E55" s="29" t="s">
        <v>230</v>
      </c>
      <c r="F55" s="297"/>
      <c r="G55" s="36">
        <f t="shared" si="7"/>
        <v>0.5455729166666667</v>
      </c>
      <c r="H55" s="36">
        <f t="shared" si="8"/>
        <v>0.55</v>
      </c>
      <c r="I55" s="36">
        <f t="shared" si="9"/>
        <v>0.5550595238095238</v>
      </c>
      <c r="J55" s="36">
        <f t="shared" si="10"/>
        <v>0.5608974358974359</v>
      </c>
      <c r="K55" s="36">
        <f t="shared" si="11"/>
        <v>0.5677083333333334</v>
      </c>
      <c r="L55" s="41">
        <f t="shared" si="12"/>
        <v>25.5</v>
      </c>
    </row>
    <row r="56" spans="1:12" ht="12.75" customHeight="1">
      <c r="A56" s="63">
        <v>3</v>
      </c>
      <c r="B56" s="28">
        <f t="shared" si="13"/>
        <v>48.5</v>
      </c>
      <c r="C56" s="28">
        <f t="shared" si="14"/>
        <v>138.5</v>
      </c>
      <c r="D56" s="292" t="s">
        <v>232</v>
      </c>
      <c r="E56" s="40" t="s">
        <v>233</v>
      </c>
      <c r="F56" s="297"/>
      <c r="G56" s="36">
        <f t="shared" si="7"/>
        <v>0.5533854166666667</v>
      </c>
      <c r="H56" s="36">
        <f t="shared" si="8"/>
        <v>0.5583333333333333</v>
      </c>
      <c r="I56" s="36">
        <f t="shared" si="9"/>
        <v>0.5639880952380952</v>
      </c>
      <c r="J56" s="36">
        <f t="shared" si="10"/>
        <v>0.5705128205128205</v>
      </c>
      <c r="K56" s="36">
        <f t="shared" si="11"/>
        <v>0.578125</v>
      </c>
      <c r="L56" s="41">
        <f t="shared" si="12"/>
        <v>28.5</v>
      </c>
    </row>
    <row r="57" spans="1:12" ht="12.75" customHeight="1">
      <c r="A57" s="63">
        <v>4</v>
      </c>
      <c r="B57" s="28">
        <f t="shared" si="13"/>
        <v>44.5</v>
      </c>
      <c r="C57" s="28">
        <f t="shared" si="14"/>
        <v>142.5</v>
      </c>
      <c r="D57" s="292" t="s">
        <v>236</v>
      </c>
      <c r="E57" s="40" t="s">
        <v>234</v>
      </c>
      <c r="F57" s="297"/>
      <c r="G57" s="36">
        <f t="shared" si="7"/>
        <v>0.5638020833333334</v>
      </c>
      <c r="H57" s="36">
        <f t="shared" si="8"/>
        <v>0.5694444444444444</v>
      </c>
      <c r="I57" s="36">
        <f t="shared" si="9"/>
        <v>0.5758928571428572</v>
      </c>
      <c r="J57" s="36">
        <f t="shared" si="10"/>
        <v>0.5833333333333334</v>
      </c>
      <c r="K57" s="36">
        <f t="shared" si="11"/>
        <v>0.5920138888888888</v>
      </c>
      <c r="L57" s="41">
        <f t="shared" si="12"/>
        <v>32.5</v>
      </c>
    </row>
    <row r="58" spans="1:12" ht="12.75" customHeight="1">
      <c r="A58" s="63">
        <v>10</v>
      </c>
      <c r="B58" s="28">
        <f t="shared" si="13"/>
        <v>34.5</v>
      </c>
      <c r="C58" s="28">
        <f t="shared" si="14"/>
        <v>152.5</v>
      </c>
      <c r="D58" s="292" t="s">
        <v>775</v>
      </c>
      <c r="E58" s="40" t="s">
        <v>235</v>
      </c>
      <c r="F58" s="297"/>
      <c r="G58" s="36">
        <f t="shared" si="7"/>
        <v>0.58984375</v>
      </c>
      <c r="H58" s="36">
        <f t="shared" si="8"/>
        <v>0.5972222222222222</v>
      </c>
      <c r="I58" s="36">
        <f t="shared" si="9"/>
        <v>0.6056547619047619</v>
      </c>
      <c r="J58" s="36">
        <f t="shared" si="10"/>
        <v>0.6153846153846154</v>
      </c>
      <c r="K58" s="36">
        <f t="shared" si="11"/>
        <v>0.6267361111111112</v>
      </c>
      <c r="L58" s="41">
        <f t="shared" si="12"/>
        <v>42.5</v>
      </c>
    </row>
    <row r="59" spans="1:12" ht="12.75" customHeight="1">
      <c r="A59" s="63">
        <v>8</v>
      </c>
      <c r="B59" s="28">
        <f t="shared" si="13"/>
        <v>26.5</v>
      </c>
      <c r="C59" s="28">
        <f t="shared" si="14"/>
        <v>160.5</v>
      </c>
      <c r="D59" s="286" t="s">
        <v>756</v>
      </c>
      <c r="E59" s="29" t="s">
        <v>238</v>
      </c>
      <c r="F59" s="297"/>
      <c r="G59" s="36">
        <f t="shared" si="7"/>
        <v>0.6106770833333334</v>
      </c>
      <c r="H59" s="36">
        <f t="shared" si="8"/>
        <v>0.6194444444444445</v>
      </c>
      <c r="I59" s="36">
        <f t="shared" si="9"/>
        <v>0.6294642857142857</v>
      </c>
      <c r="J59" s="36">
        <f t="shared" si="10"/>
        <v>0.6410256410256411</v>
      </c>
      <c r="K59" s="36">
        <f t="shared" si="11"/>
        <v>0.6545138888888888</v>
      </c>
      <c r="L59" s="41">
        <f t="shared" si="12"/>
        <v>50.5</v>
      </c>
    </row>
    <row r="60" spans="1:12" ht="12.75" customHeight="1">
      <c r="A60" s="63">
        <v>1</v>
      </c>
      <c r="B60" s="28">
        <f t="shared" si="13"/>
        <v>25.5</v>
      </c>
      <c r="C60" s="28">
        <f t="shared" si="14"/>
        <v>161.5</v>
      </c>
      <c r="D60" s="292" t="s">
        <v>237</v>
      </c>
      <c r="E60" s="40" t="s">
        <v>238</v>
      </c>
      <c r="F60" s="297"/>
      <c r="G60" s="36">
        <f t="shared" si="7"/>
        <v>0.61328125</v>
      </c>
      <c r="H60" s="36">
        <f t="shared" si="8"/>
        <v>0.6222222222222222</v>
      </c>
      <c r="I60" s="36">
        <f t="shared" si="9"/>
        <v>0.6324404761904762</v>
      </c>
      <c r="J60" s="36">
        <f t="shared" si="10"/>
        <v>0.6442307692307693</v>
      </c>
      <c r="K60" s="36">
        <f t="shared" si="11"/>
        <v>0.6579861111111112</v>
      </c>
      <c r="L60" s="41">
        <f t="shared" si="12"/>
        <v>51.5</v>
      </c>
    </row>
    <row r="61" spans="1:12" ht="12.75" customHeight="1">
      <c r="A61" s="63">
        <v>5</v>
      </c>
      <c r="B61" s="28">
        <f aca="true" t="shared" si="15" ref="B61:B79">B60-A61</f>
        <v>20.5</v>
      </c>
      <c r="C61" s="28">
        <f aca="true" t="shared" si="16" ref="C61:C79">C60+A61</f>
        <v>166.5</v>
      </c>
      <c r="D61" s="292" t="s">
        <v>240</v>
      </c>
      <c r="E61" s="40" t="s">
        <v>239</v>
      </c>
      <c r="F61" s="297"/>
      <c r="G61" s="36">
        <f t="shared" si="7"/>
        <v>0.6263020833333334</v>
      </c>
      <c r="H61" s="36">
        <f t="shared" si="8"/>
        <v>0.6361111111111111</v>
      </c>
      <c r="I61" s="36">
        <f t="shared" si="9"/>
        <v>0.6473214285714286</v>
      </c>
      <c r="J61" s="36">
        <f t="shared" si="10"/>
        <v>0.6602564102564102</v>
      </c>
      <c r="K61" s="36">
        <f t="shared" si="11"/>
        <v>0.6753472222222222</v>
      </c>
      <c r="L61" s="41">
        <f t="shared" si="12"/>
        <v>56.5</v>
      </c>
    </row>
    <row r="62" spans="1:12" ht="12.75" customHeight="1">
      <c r="A62" s="63">
        <v>2.5</v>
      </c>
      <c r="B62" s="28">
        <f t="shared" si="15"/>
        <v>18</v>
      </c>
      <c r="C62" s="28">
        <f t="shared" si="16"/>
        <v>169</v>
      </c>
      <c r="D62" s="292" t="s">
        <v>241</v>
      </c>
      <c r="E62" s="40" t="s">
        <v>239</v>
      </c>
      <c r="F62" s="297"/>
      <c r="G62" s="36">
        <f t="shared" si="7"/>
        <v>0.6328125</v>
      </c>
      <c r="H62" s="36">
        <f t="shared" si="8"/>
        <v>0.6430555555555555</v>
      </c>
      <c r="I62" s="36">
        <f t="shared" si="9"/>
        <v>0.6547619047619048</v>
      </c>
      <c r="J62" s="36">
        <f t="shared" si="10"/>
        <v>0.6682692307692308</v>
      </c>
      <c r="K62" s="36">
        <f t="shared" si="11"/>
        <v>0.6840277777777778</v>
      </c>
      <c r="L62" s="41">
        <f t="shared" si="12"/>
        <v>59</v>
      </c>
    </row>
    <row r="63" spans="1:12" ht="12.75" customHeight="1">
      <c r="A63" s="63">
        <v>3</v>
      </c>
      <c r="B63" s="28">
        <f t="shared" si="15"/>
        <v>15</v>
      </c>
      <c r="C63" s="28">
        <f t="shared" si="16"/>
        <v>172</v>
      </c>
      <c r="D63" s="292" t="s">
        <v>242</v>
      </c>
      <c r="E63" s="40" t="s">
        <v>239</v>
      </c>
      <c r="F63" s="297"/>
      <c r="G63" s="36">
        <f t="shared" si="7"/>
        <v>0.640625</v>
      </c>
      <c r="H63" s="36">
        <f t="shared" si="8"/>
        <v>0.6513888888888889</v>
      </c>
      <c r="I63" s="36">
        <f t="shared" si="9"/>
        <v>0.6636904761904762</v>
      </c>
      <c r="J63" s="36">
        <f t="shared" si="10"/>
        <v>0.6778846153846154</v>
      </c>
      <c r="K63" s="36">
        <f t="shared" si="11"/>
        <v>0.6944444444444444</v>
      </c>
      <c r="L63" s="41">
        <f t="shared" si="12"/>
        <v>62</v>
      </c>
    </row>
    <row r="64" spans="1:12" ht="12.75" customHeight="1">
      <c r="A64" s="63">
        <v>9</v>
      </c>
      <c r="B64" s="28">
        <f t="shared" si="15"/>
        <v>6</v>
      </c>
      <c r="C64" s="28">
        <f t="shared" si="16"/>
        <v>181</v>
      </c>
      <c r="D64" s="292" t="s">
        <v>243</v>
      </c>
      <c r="E64" s="40" t="s">
        <v>244</v>
      </c>
      <c r="F64" s="297"/>
      <c r="G64" s="36">
        <f t="shared" si="7"/>
        <v>0.6640625</v>
      </c>
      <c r="H64" s="36">
        <f t="shared" si="8"/>
        <v>0.6763888888888889</v>
      </c>
      <c r="I64" s="36">
        <f t="shared" si="9"/>
        <v>0.6904761904761905</v>
      </c>
      <c r="J64" s="36">
        <f t="shared" si="10"/>
        <v>0.7067307692307693</v>
      </c>
      <c r="K64" s="36">
        <f t="shared" si="11"/>
        <v>0.7256944444444444</v>
      </c>
      <c r="L64" s="41">
        <f t="shared" si="12"/>
        <v>71</v>
      </c>
    </row>
    <row r="65" spans="1:12" ht="12.75" customHeight="1" hidden="1">
      <c r="A65" s="63"/>
      <c r="B65" s="28">
        <f t="shared" si="15"/>
        <v>6</v>
      </c>
      <c r="C65" s="28">
        <f t="shared" si="16"/>
        <v>181</v>
      </c>
      <c r="D65" s="127"/>
      <c r="E65" s="40"/>
      <c r="F65" s="297"/>
      <c r="G65" s="36">
        <f t="shared" si="7"/>
        <v>0.6640625</v>
      </c>
      <c r="H65" s="36">
        <f t="shared" si="8"/>
        <v>0.6763888888888889</v>
      </c>
      <c r="I65" s="36">
        <f t="shared" si="9"/>
        <v>0.6904761904761905</v>
      </c>
      <c r="J65" s="36">
        <f t="shared" si="10"/>
        <v>0.7067307692307693</v>
      </c>
      <c r="K65" s="36">
        <f t="shared" si="11"/>
        <v>0.7256944444444444</v>
      </c>
      <c r="L65" s="41">
        <f t="shared" si="12"/>
        <v>71</v>
      </c>
    </row>
    <row r="66" spans="1:12" ht="12.75" customHeight="1" hidden="1">
      <c r="A66" s="63"/>
      <c r="B66" s="28">
        <f t="shared" si="15"/>
        <v>6</v>
      </c>
      <c r="C66" s="28">
        <f t="shared" si="16"/>
        <v>181</v>
      </c>
      <c r="D66" s="127"/>
      <c r="E66" s="31"/>
      <c r="F66" s="297"/>
      <c r="G66" s="36">
        <f t="shared" si="7"/>
        <v>0.6640625</v>
      </c>
      <c r="H66" s="36">
        <f t="shared" si="8"/>
        <v>0.6763888888888889</v>
      </c>
      <c r="I66" s="36">
        <f t="shared" si="9"/>
        <v>0.6904761904761905</v>
      </c>
      <c r="J66" s="36">
        <f t="shared" si="10"/>
        <v>0.7067307692307693</v>
      </c>
      <c r="K66" s="36">
        <f t="shared" si="11"/>
        <v>0.7256944444444444</v>
      </c>
      <c r="L66" s="41">
        <f t="shared" si="12"/>
        <v>71</v>
      </c>
    </row>
    <row r="67" spans="1:12" ht="12.75" customHeight="1" hidden="1">
      <c r="A67" s="63"/>
      <c r="B67" s="28">
        <f t="shared" si="15"/>
        <v>6</v>
      </c>
      <c r="C67" s="28">
        <f t="shared" si="16"/>
        <v>181</v>
      </c>
      <c r="D67" s="127"/>
      <c r="E67" s="31"/>
      <c r="F67" s="31"/>
      <c r="G67" s="36">
        <f t="shared" si="7"/>
        <v>0.6640625</v>
      </c>
      <c r="H67" s="36">
        <f t="shared" si="8"/>
        <v>0.6763888888888889</v>
      </c>
      <c r="I67" s="36">
        <f t="shared" si="9"/>
        <v>0.6904761904761905</v>
      </c>
      <c r="J67" s="36">
        <f t="shared" si="10"/>
        <v>0.7067307692307693</v>
      </c>
      <c r="K67" s="36">
        <f t="shared" si="11"/>
        <v>0.7256944444444444</v>
      </c>
      <c r="L67" s="41">
        <f t="shared" si="12"/>
        <v>71</v>
      </c>
    </row>
    <row r="68" spans="1:12" ht="12.75" customHeight="1" hidden="1">
      <c r="A68" s="63"/>
      <c r="B68" s="28">
        <f t="shared" si="15"/>
        <v>6</v>
      </c>
      <c r="C68" s="28">
        <f t="shared" si="16"/>
        <v>181</v>
      </c>
      <c r="D68" s="127"/>
      <c r="E68" s="31"/>
      <c r="F68" s="31"/>
      <c r="G68" s="36">
        <f t="shared" si="7"/>
        <v>0.6640625</v>
      </c>
      <c r="H68" s="36">
        <f t="shared" si="8"/>
        <v>0.6763888888888889</v>
      </c>
      <c r="I68" s="36">
        <f t="shared" si="9"/>
        <v>0.6904761904761905</v>
      </c>
      <c r="J68" s="36">
        <f t="shared" si="10"/>
        <v>0.7067307692307693</v>
      </c>
      <c r="K68" s="36">
        <f t="shared" si="11"/>
        <v>0.7256944444444444</v>
      </c>
      <c r="L68" s="41">
        <f t="shared" si="12"/>
        <v>71</v>
      </c>
    </row>
    <row r="69" spans="1:12" ht="12.75" customHeight="1" hidden="1">
      <c r="A69" s="63"/>
      <c r="B69" s="28">
        <f t="shared" si="15"/>
        <v>6</v>
      </c>
      <c r="C69" s="28">
        <f t="shared" si="16"/>
        <v>181</v>
      </c>
      <c r="D69" s="127"/>
      <c r="E69" s="31"/>
      <c r="F69" s="31"/>
      <c r="G69" s="36">
        <f t="shared" si="7"/>
        <v>0.6640625</v>
      </c>
      <c r="H69" s="36">
        <f t="shared" si="8"/>
        <v>0.6763888888888889</v>
      </c>
      <c r="I69" s="36">
        <f t="shared" si="9"/>
        <v>0.6904761904761905</v>
      </c>
      <c r="J69" s="36">
        <f t="shared" si="10"/>
        <v>0.7067307692307693</v>
      </c>
      <c r="K69" s="36">
        <f t="shared" si="11"/>
        <v>0.7256944444444444</v>
      </c>
      <c r="L69" s="41">
        <f t="shared" si="12"/>
        <v>71</v>
      </c>
    </row>
    <row r="70" spans="1:12" ht="12.75" customHeight="1" hidden="1">
      <c r="A70" s="63"/>
      <c r="B70" s="28">
        <f t="shared" si="15"/>
        <v>6</v>
      </c>
      <c r="C70" s="28">
        <f t="shared" si="16"/>
        <v>181</v>
      </c>
      <c r="D70" s="127"/>
      <c r="E70" s="31"/>
      <c r="F70" s="31"/>
      <c r="G70" s="36">
        <f t="shared" si="7"/>
        <v>0.6640625</v>
      </c>
      <c r="H70" s="36">
        <f t="shared" si="8"/>
        <v>0.6763888888888889</v>
      </c>
      <c r="I70" s="36">
        <f t="shared" si="9"/>
        <v>0.6904761904761905</v>
      </c>
      <c r="J70" s="36">
        <f t="shared" si="10"/>
        <v>0.7067307692307693</v>
      </c>
      <c r="K70" s="36">
        <f t="shared" si="11"/>
        <v>0.7256944444444444</v>
      </c>
      <c r="L70" s="41">
        <f t="shared" si="12"/>
        <v>71</v>
      </c>
    </row>
    <row r="71" spans="1:12" ht="12.75" customHeight="1" hidden="1">
      <c r="A71" s="63"/>
      <c r="B71" s="28">
        <f t="shared" si="15"/>
        <v>6</v>
      </c>
      <c r="C71" s="28">
        <f t="shared" si="16"/>
        <v>181</v>
      </c>
      <c r="D71" s="127"/>
      <c r="E71" s="31"/>
      <c r="F71" s="31"/>
      <c r="G71" s="36">
        <f t="shared" si="7"/>
        <v>0.6640625</v>
      </c>
      <c r="H71" s="36">
        <f t="shared" si="8"/>
        <v>0.6763888888888889</v>
      </c>
      <c r="I71" s="36">
        <f t="shared" si="9"/>
        <v>0.6904761904761905</v>
      </c>
      <c r="J71" s="36">
        <f t="shared" si="10"/>
        <v>0.7067307692307693</v>
      </c>
      <c r="K71" s="36">
        <f t="shared" si="11"/>
        <v>0.7256944444444444</v>
      </c>
      <c r="L71" s="41">
        <f t="shared" si="12"/>
        <v>71</v>
      </c>
    </row>
    <row r="72" spans="1:12" ht="12.75" customHeight="1" hidden="1">
      <c r="A72" s="63"/>
      <c r="B72" s="28">
        <f t="shared" si="15"/>
        <v>6</v>
      </c>
      <c r="C72" s="28">
        <f t="shared" si="16"/>
        <v>181</v>
      </c>
      <c r="D72" s="127"/>
      <c r="E72" s="31"/>
      <c r="F72" s="31"/>
      <c r="G72" s="36">
        <f t="shared" si="7"/>
        <v>0.6640625</v>
      </c>
      <c r="H72" s="36">
        <f t="shared" si="8"/>
        <v>0.6763888888888889</v>
      </c>
      <c r="I72" s="36">
        <f t="shared" si="9"/>
        <v>0.6904761904761905</v>
      </c>
      <c r="J72" s="36">
        <f t="shared" si="10"/>
        <v>0.7067307692307693</v>
      </c>
      <c r="K72" s="36">
        <f t="shared" si="11"/>
        <v>0.7256944444444444</v>
      </c>
      <c r="L72" s="41">
        <f t="shared" si="12"/>
        <v>71</v>
      </c>
    </row>
    <row r="73" spans="1:13" ht="12.75" customHeight="1" hidden="1">
      <c r="A73" s="63"/>
      <c r="B73" s="28">
        <f t="shared" si="15"/>
        <v>6</v>
      </c>
      <c r="C73" s="28">
        <f t="shared" si="16"/>
        <v>181</v>
      </c>
      <c r="D73" s="127"/>
      <c r="E73" s="31"/>
      <c r="F73" s="31"/>
      <c r="G73" s="36">
        <f t="shared" si="7"/>
        <v>0.6640625</v>
      </c>
      <c r="H73" s="36">
        <f t="shared" si="8"/>
        <v>0.6763888888888889</v>
      </c>
      <c r="I73" s="36">
        <f t="shared" si="9"/>
        <v>0.6904761904761905</v>
      </c>
      <c r="J73" s="36">
        <f t="shared" si="10"/>
        <v>0.7067307692307693</v>
      </c>
      <c r="K73" s="36">
        <f t="shared" si="11"/>
        <v>0.7256944444444444</v>
      </c>
      <c r="L73" s="41">
        <f t="shared" si="12"/>
        <v>71</v>
      </c>
      <c r="M73" s="16"/>
    </row>
    <row r="74" spans="1:13" ht="12.75" customHeight="1" hidden="1">
      <c r="A74" s="63"/>
      <c r="B74" s="28">
        <f t="shared" si="15"/>
        <v>6</v>
      </c>
      <c r="C74" s="28">
        <f t="shared" si="16"/>
        <v>181</v>
      </c>
      <c r="D74" s="127"/>
      <c r="E74" s="31"/>
      <c r="F74" s="31"/>
      <c r="G74" s="36">
        <f t="shared" si="7"/>
        <v>0.6640625</v>
      </c>
      <c r="H74" s="36">
        <f t="shared" si="8"/>
        <v>0.6763888888888889</v>
      </c>
      <c r="I74" s="36">
        <f t="shared" si="9"/>
        <v>0.6904761904761905</v>
      </c>
      <c r="J74" s="36">
        <f t="shared" si="10"/>
        <v>0.7067307692307693</v>
      </c>
      <c r="K74" s="36">
        <f t="shared" si="11"/>
        <v>0.7256944444444444</v>
      </c>
      <c r="L74" s="41">
        <f t="shared" si="12"/>
        <v>71</v>
      </c>
      <c r="M74" s="16"/>
    </row>
    <row r="75" spans="1:13" ht="12.75" customHeight="1" hidden="1">
      <c r="A75" s="63"/>
      <c r="B75" s="28">
        <f t="shared" si="15"/>
        <v>6</v>
      </c>
      <c r="C75" s="28">
        <f t="shared" si="16"/>
        <v>181</v>
      </c>
      <c r="D75" s="127"/>
      <c r="E75" s="31"/>
      <c r="F75" s="31"/>
      <c r="G75" s="36">
        <f t="shared" si="7"/>
        <v>0.6640625</v>
      </c>
      <c r="H75" s="36">
        <f t="shared" si="8"/>
        <v>0.6763888888888889</v>
      </c>
      <c r="I75" s="36">
        <f t="shared" si="9"/>
        <v>0.6904761904761905</v>
      </c>
      <c r="J75" s="36">
        <f t="shared" si="10"/>
        <v>0.7067307692307693</v>
      </c>
      <c r="K75" s="36">
        <f t="shared" si="11"/>
        <v>0.7256944444444444</v>
      </c>
      <c r="L75" s="41">
        <f t="shared" si="12"/>
        <v>71</v>
      </c>
      <c r="M75" s="16"/>
    </row>
    <row r="76" spans="1:13" ht="12.75" customHeight="1" hidden="1">
      <c r="A76" s="63"/>
      <c r="B76" s="28">
        <f t="shared" si="15"/>
        <v>6</v>
      </c>
      <c r="C76" s="28">
        <f t="shared" si="16"/>
        <v>181</v>
      </c>
      <c r="D76" s="127"/>
      <c r="E76" s="31"/>
      <c r="F76" s="31"/>
      <c r="G76" s="36">
        <f t="shared" si="7"/>
        <v>0.6640625</v>
      </c>
      <c r="H76" s="36">
        <f t="shared" si="8"/>
        <v>0.6763888888888889</v>
      </c>
      <c r="I76" s="36">
        <f t="shared" si="9"/>
        <v>0.6904761904761905</v>
      </c>
      <c r="J76" s="36">
        <f t="shared" si="10"/>
        <v>0.7067307692307693</v>
      </c>
      <c r="K76" s="36">
        <f t="shared" si="11"/>
        <v>0.7256944444444444</v>
      </c>
      <c r="L76" s="41">
        <f t="shared" si="12"/>
        <v>71</v>
      </c>
      <c r="M76" s="16"/>
    </row>
    <row r="77" spans="1:13" ht="12.75" customHeight="1" hidden="1">
      <c r="A77" s="63"/>
      <c r="B77" s="28">
        <f t="shared" si="15"/>
        <v>6</v>
      </c>
      <c r="C77" s="28">
        <f t="shared" si="16"/>
        <v>181</v>
      </c>
      <c r="D77" s="127"/>
      <c r="E77" s="31"/>
      <c r="F77" s="31"/>
      <c r="G77" s="36">
        <f t="shared" si="7"/>
        <v>0.6640625</v>
      </c>
      <c r="H77" s="36">
        <f t="shared" si="8"/>
        <v>0.6763888888888889</v>
      </c>
      <c r="I77" s="36">
        <f t="shared" si="9"/>
        <v>0.6904761904761905</v>
      </c>
      <c r="J77" s="36">
        <f t="shared" si="10"/>
        <v>0.7067307692307693</v>
      </c>
      <c r="K77" s="36">
        <f t="shared" si="11"/>
        <v>0.7256944444444444</v>
      </c>
      <c r="L77" s="41">
        <f t="shared" si="12"/>
        <v>71</v>
      </c>
      <c r="M77" s="16"/>
    </row>
    <row r="78" spans="1:13" ht="12.75" customHeight="1" hidden="1">
      <c r="A78" s="63"/>
      <c r="B78" s="28">
        <f t="shared" si="15"/>
        <v>6</v>
      </c>
      <c r="C78" s="28">
        <f t="shared" si="16"/>
        <v>181</v>
      </c>
      <c r="D78" s="127"/>
      <c r="E78" s="31"/>
      <c r="F78" s="31"/>
      <c r="G78" s="36">
        <f t="shared" si="7"/>
        <v>0.6640625</v>
      </c>
      <c r="H78" s="36">
        <f t="shared" si="8"/>
        <v>0.6763888888888889</v>
      </c>
      <c r="I78" s="36">
        <f t="shared" si="9"/>
        <v>0.6904761904761905</v>
      </c>
      <c r="J78" s="36">
        <f t="shared" si="10"/>
        <v>0.7067307692307693</v>
      </c>
      <c r="K78" s="36">
        <f t="shared" si="11"/>
        <v>0.7256944444444444</v>
      </c>
      <c r="L78" s="41">
        <f t="shared" si="12"/>
        <v>71</v>
      </c>
      <c r="M78" s="61"/>
    </row>
    <row r="79" spans="1:13" ht="12.75" customHeight="1" hidden="1">
      <c r="A79" s="63"/>
      <c r="B79" s="28">
        <f t="shared" si="15"/>
        <v>6</v>
      </c>
      <c r="C79" s="28">
        <f t="shared" si="16"/>
        <v>181</v>
      </c>
      <c r="D79" s="127"/>
      <c r="E79" s="31"/>
      <c r="F79" s="31"/>
      <c r="G79" s="36">
        <f t="shared" si="7"/>
        <v>0.6640625</v>
      </c>
      <c r="H79" s="36">
        <f t="shared" si="8"/>
        <v>0.6763888888888889</v>
      </c>
      <c r="I79" s="36">
        <f t="shared" si="9"/>
        <v>0.6904761904761905</v>
      </c>
      <c r="J79" s="36">
        <f t="shared" si="10"/>
        <v>0.7067307692307693</v>
      </c>
      <c r="K79" s="36">
        <f t="shared" si="11"/>
        <v>0.7256944444444444</v>
      </c>
      <c r="L79" s="41">
        <f t="shared" si="12"/>
        <v>71</v>
      </c>
      <c r="M79" s="61"/>
    </row>
    <row r="80" spans="1:13" ht="12.75" customHeight="1">
      <c r="A80" s="63">
        <v>6</v>
      </c>
      <c r="B80" s="28">
        <f>B79-A80</f>
        <v>0</v>
      </c>
      <c r="C80" s="28">
        <f>C79+A80</f>
        <v>187</v>
      </c>
      <c r="D80" s="33" t="s">
        <v>245</v>
      </c>
      <c r="E80" s="31"/>
      <c r="F80" s="31"/>
      <c r="G80" s="36">
        <f t="shared" si="7"/>
        <v>0.6796875</v>
      </c>
      <c r="H80" s="36">
        <f t="shared" si="8"/>
        <v>0.6930555555555555</v>
      </c>
      <c r="I80" s="36">
        <f t="shared" si="9"/>
        <v>0.7083333333333334</v>
      </c>
      <c r="J80" s="36">
        <f t="shared" si="10"/>
        <v>0.7259615384615384</v>
      </c>
      <c r="K80" s="36">
        <f t="shared" si="11"/>
        <v>0.7465277777777778</v>
      </c>
      <c r="L80" s="41">
        <f t="shared" si="12"/>
        <v>77</v>
      </c>
      <c r="M80" s="61"/>
    </row>
    <row r="81" spans="2:13" ht="12.75" customHeight="1">
      <c r="B81" s="10"/>
      <c r="C81" s="17"/>
      <c r="D81" s="45"/>
      <c r="E81" s="10"/>
      <c r="F81" s="10"/>
      <c r="G81" s="10"/>
      <c r="H81" s="10"/>
      <c r="I81" s="10"/>
      <c r="J81" s="10"/>
      <c r="K81" s="10"/>
      <c r="L81" s="45"/>
      <c r="M81" s="48"/>
    </row>
    <row r="82" spans="2:13" ht="12.75" customHeight="1">
      <c r="B82" s="17"/>
      <c r="C82" s="17"/>
      <c r="D82" s="45"/>
      <c r="E82" s="10"/>
      <c r="F82" s="10"/>
      <c r="G82" s="10"/>
      <c r="H82" s="10"/>
      <c r="I82" s="46"/>
      <c r="J82" s="46"/>
      <c r="K82" s="46"/>
      <c r="L82" s="47"/>
      <c r="M82" s="50"/>
    </row>
    <row r="83" spans="2:13" ht="12.75" customHeight="1">
      <c r="B83" s="17"/>
      <c r="C83" s="17"/>
      <c r="D83" s="49"/>
      <c r="E83" s="10"/>
      <c r="F83" s="5"/>
      <c r="G83" s="10"/>
      <c r="H83" s="5"/>
      <c r="I83" s="46"/>
      <c r="J83" s="46"/>
      <c r="K83" s="46"/>
      <c r="L83" s="47"/>
      <c r="M83" s="50"/>
    </row>
    <row r="84" spans="2:13" ht="12.75" customHeight="1">
      <c r="B84" s="10"/>
      <c r="C84" s="10"/>
      <c r="D84" s="45"/>
      <c r="E84" s="10"/>
      <c r="F84" s="10"/>
      <c r="G84" s="10"/>
      <c r="H84" s="10"/>
      <c r="I84" s="46"/>
      <c r="J84" s="46"/>
      <c r="K84" s="46"/>
      <c r="L84" s="47"/>
      <c r="M84" s="16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6" r:id="rId2"/>
  <headerFooter alignWithMargins="0">
    <oddFooter>&amp;L&amp;F   &amp;D  &amp;T&amp;R&amp;8Les communes en lettres majuscules sont des
chefs-lieux de cantons, sous-préfectures ou préfectures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tabSelected="1" zoomScalePageLayoutView="0" workbookViewId="0" topLeftCell="A1">
      <selection activeCell="D28" sqref="D28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5" width="7.7109375" style="2" customWidth="1"/>
    <col min="6" max="6" width="7.7109375" style="175" customWidth="1"/>
    <col min="7" max="11" width="7.7109375" style="2" customWidth="1"/>
    <col min="12" max="12" width="8.57421875" style="3" customWidth="1"/>
    <col min="13" max="13" width="8.57421875" style="4" customWidth="1"/>
    <col min="14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7" t="s">
        <v>1</v>
      </c>
      <c r="M1" s="387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83" t="s">
        <v>54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11"/>
      <c r="M2" s="6"/>
      <c r="N2" s="11"/>
      <c r="O2" s="11"/>
      <c r="P2" s="5"/>
      <c r="Q2" s="5"/>
      <c r="R2" s="5"/>
      <c r="S2" s="12"/>
    </row>
    <row r="3" spans="1:19" ht="12.75" customHeight="1">
      <c r="A3" s="383" t="s">
        <v>59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 customHeight="1">
      <c r="A4" s="381" t="s">
        <v>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" t="s">
        <v>22</v>
      </c>
      <c r="M4" s="2" t="s">
        <v>23</v>
      </c>
    </row>
    <row r="5" spans="1:14" ht="12.75" customHeight="1" thickBot="1">
      <c r="A5" s="17"/>
      <c r="B5" s="10"/>
      <c r="C5" s="383" t="s">
        <v>73</v>
      </c>
      <c r="D5" s="383"/>
      <c r="E5" s="383"/>
      <c r="F5" s="383"/>
      <c r="G5" s="383"/>
      <c r="H5" s="17">
        <v>192.5</v>
      </c>
      <c r="I5" s="10" t="s">
        <v>5</v>
      </c>
      <c r="J5" s="10"/>
      <c r="K5" s="10"/>
      <c r="L5" s="18">
        <v>0.10416666666666667</v>
      </c>
      <c r="M5" s="18">
        <v>0.10416666666666667</v>
      </c>
      <c r="N5" s="3" t="s">
        <v>6</v>
      </c>
    </row>
    <row r="6" spans="1:14" ht="12.75" customHeight="1" thickBot="1">
      <c r="A6" s="19"/>
      <c r="B6" s="20" t="s">
        <v>5</v>
      </c>
      <c r="C6" s="20"/>
      <c r="D6" s="21" t="s">
        <v>7</v>
      </c>
      <c r="E6" s="22" t="s">
        <v>8</v>
      </c>
      <c r="F6" s="173" t="s">
        <v>9</v>
      </c>
      <c r="G6" s="388" t="s">
        <v>10</v>
      </c>
      <c r="H6" s="379"/>
      <c r="I6" s="379"/>
      <c r="J6" s="379"/>
      <c r="K6" s="380"/>
      <c r="L6" s="18">
        <v>0.46875</v>
      </c>
      <c r="M6" s="18">
        <v>0.46875</v>
      </c>
      <c r="N6" s="16" t="s">
        <v>11</v>
      </c>
    </row>
    <row r="7" spans="1:12" ht="12.75" customHeight="1" thickBot="1">
      <c r="A7" s="24" t="s">
        <v>12</v>
      </c>
      <c r="B7" s="25" t="s">
        <v>13</v>
      </c>
      <c r="C7" s="25" t="s">
        <v>14</v>
      </c>
      <c r="D7" s="26"/>
      <c r="E7" s="27" t="s">
        <v>15</v>
      </c>
      <c r="F7" s="174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</row>
    <row r="8" spans="1:12" ht="12.75" customHeight="1">
      <c r="A8" s="94"/>
      <c r="B8" s="94"/>
      <c r="C8" s="94"/>
      <c r="D8" s="286" t="s">
        <v>756</v>
      </c>
      <c r="E8" s="184"/>
      <c r="F8" s="238"/>
      <c r="G8" s="21"/>
      <c r="H8" s="95"/>
      <c r="I8" s="95"/>
      <c r="J8" s="95"/>
      <c r="K8" s="95"/>
      <c r="L8" s="32"/>
    </row>
    <row r="9" spans="1:15" ht="12.75" customHeight="1">
      <c r="A9" s="63">
        <v>0</v>
      </c>
      <c r="B9" s="183">
        <f>$H$5</f>
        <v>192.5</v>
      </c>
      <c r="C9" s="28">
        <v>0</v>
      </c>
      <c r="D9" s="33" t="s">
        <v>245</v>
      </c>
      <c r="E9" s="297" t="s">
        <v>522</v>
      </c>
      <c r="F9" s="176"/>
      <c r="G9" s="34">
        <f>$L$5</f>
        <v>0.10416666666666667</v>
      </c>
      <c r="H9" s="34">
        <f>$L$5</f>
        <v>0.10416666666666667</v>
      </c>
      <c r="I9" s="34">
        <f>$L$5</f>
        <v>0.10416666666666667</v>
      </c>
      <c r="J9" s="34">
        <f>$M$5</f>
        <v>0.10416666666666667</v>
      </c>
      <c r="K9" s="34">
        <f>$M$5</f>
        <v>0.10416666666666667</v>
      </c>
      <c r="L9" s="35"/>
      <c r="N9" s="4"/>
      <c r="O9" s="4"/>
    </row>
    <row r="10" spans="1:15" ht="12.75" customHeight="1">
      <c r="A10" s="63">
        <v>11</v>
      </c>
      <c r="B10" s="28">
        <f>B9-A10</f>
        <v>181.5</v>
      </c>
      <c r="C10" s="28">
        <f aca="true" t="shared" si="0" ref="C10:C49">C9+A10</f>
        <v>11</v>
      </c>
      <c r="D10" s="305" t="s">
        <v>776</v>
      </c>
      <c r="E10" s="297" t="s">
        <v>154</v>
      </c>
      <c r="F10" s="176"/>
      <c r="G10" s="36">
        <f aca="true" t="shared" si="1" ref="G10:G48">SUM($G$9+$O$3*C10)</f>
        <v>0.1328125</v>
      </c>
      <c r="H10" s="36">
        <f aca="true" t="shared" si="2" ref="H10:H48">SUM($H$9+$P$3*C10)</f>
        <v>0.13472222222222222</v>
      </c>
      <c r="I10" s="36">
        <f aca="true" t="shared" si="3" ref="I10:I48">SUM($I$9+$Q$3*C10)</f>
        <v>0.13690476190476192</v>
      </c>
      <c r="J10" s="36">
        <f aca="true" t="shared" si="4" ref="J10:J48">SUM($J$9+$R$3*C10)</f>
        <v>0.13942307692307693</v>
      </c>
      <c r="K10" s="36">
        <f aca="true" t="shared" si="5" ref="K10:K48">SUM($K$9+$S$3*C10)</f>
        <v>0.1423611111111111</v>
      </c>
      <c r="N10" s="4"/>
      <c r="O10" s="4"/>
    </row>
    <row r="11" spans="1:15" ht="12.75" customHeight="1">
      <c r="A11" s="63">
        <v>11</v>
      </c>
      <c r="B11" s="28">
        <f aca="true" t="shared" si="6" ref="B11:B49">B10-A11</f>
        <v>170.5</v>
      </c>
      <c r="C11" s="28">
        <f t="shared" si="0"/>
        <v>22</v>
      </c>
      <c r="D11" s="305" t="s">
        <v>868</v>
      </c>
      <c r="E11" s="297" t="s">
        <v>154</v>
      </c>
      <c r="F11" s="176"/>
      <c r="G11" s="36">
        <f t="shared" si="1"/>
        <v>0.16145833333333334</v>
      </c>
      <c r="H11" s="36">
        <f t="shared" si="2"/>
        <v>0.16527777777777777</v>
      </c>
      <c r="I11" s="36">
        <f t="shared" si="3"/>
        <v>0.16964285714285715</v>
      </c>
      <c r="J11" s="36">
        <f t="shared" si="4"/>
        <v>0.17467948717948717</v>
      </c>
      <c r="K11" s="36">
        <f t="shared" si="5"/>
        <v>0.18055555555555555</v>
      </c>
      <c r="N11" s="4"/>
      <c r="O11" s="4"/>
    </row>
    <row r="12" spans="1:15" ht="12.75" customHeight="1">
      <c r="A12" s="63">
        <v>6.5</v>
      </c>
      <c r="B12" s="28">
        <f t="shared" si="6"/>
        <v>164</v>
      </c>
      <c r="C12" s="28">
        <f t="shared" si="0"/>
        <v>28.5</v>
      </c>
      <c r="D12" s="305" t="s">
        <v>637</v>
      </c>
      <c r="E12" s="297" t="s">
        <v>638</v>
      </c>
      <c r="F12" s="176"/>
      <c r="G12" s="36">
        <f t="shared" si="1"/>
        <v>0.17838541666666669</v>
      </c>
      <c r="H12" s="36">
        <f t="shared" si="2"/>
        <v>0.18333333333333335</v>
      </c>
      <c r="I12" s="36">
        <f t="shared" si="3"/>
        <v>0.18898809523809523</v>
      </c>
      <c r="J12" s="36">
        <f t="shared" si="4"/>
        <v>0.1955128205128205</v>
      </c>
      <c r="K12" s="36">
        <f t="shared" si="5"/>
        <v>0.203125</v>
      </c>
      <c r="N12" s="4"/>
      <c r="O12" s="4"/>
    </row>
    <row r="13" spans="1:15" ht="12.75" customHeight="1">
      <c r="A13" s="63">
        <v>0.5</v>
      </c>
      <c r="B13" s="28">
        <f t="shared" si="6"/>
        <v>163.5</v>
      </c>
      <c r="C13" s="28">
        <f t="shared" si="0"/>
        <v>29</v>
      </c>
      <c r="D13" s="306" t="s">
        <v>778</v>
      </c>
      <c r="E13" s="296" t="s">
        <v>638</v>
      </c>
      <c r="F13" s="176"/>
      <c r="G13" s="36">
        <f t="shared" si="1"/>
        <v>0.1796875</v>
      </c>
      <c r="H13" s="36">
        <f t="shared" si="2"/>
        <v>0.18472222222222223</v>
      </c>
      <c r="I13" s="36">
        <f t="shared" si="3"/>
        <v>0.19047619047619047</v>
      </c>
      <c r="J13" s="36">
        <f t="shared" si="4"/>
        <v>0.19711538461538464</v>
      </c>
      <c r="K13" s="36">
        <f t="shared" si="5"/>
        <v>0.2048611111111111</v>
      </c>
      <c r="N13" s="4"/>
      <c r="O13" s="4"/>
    </row>
    <row r="14" spans="1:15" ht="12.75" customHeight="1">
      <c r="A14" s="63">
        <v>0.5</v>
      </c>
      <c r="B14" s="28">
        <f t="shared" si="6"/>
        <v>163</v>
      </c>
      <c r="C14" s="28">
        <f t="shared" si="0"/>
        <v>29.5</v>
      </c>
      <c r="D14" s="305" t="s">
        <v>853</v>
      </c>
      <c r="E14" s="296" t="s">
        <v>854</v>
      </c>
      <c r="F14" s="176"/>
      <c r="G14" s="36">
        <f t="shared" si="1"/>
        <v>0.18098958333333331</v>
      </c>
      <c r="H14" s="36">
        <f t="shared" si="2"/>
        <v>0.18611111111111112</v>
      </c>
      <c r="I14" s="36">
        <f t="shared" si="3"/>
        <v>0.1919642857142857</v>
      </c>
      <c r="J14" s="36">
        <f t="shared" si="4"/>
        <v>0.19871794871794873</v>
      </c>
      <c r="K14" s="36">
        <f t="shared" si="5"/>
        <v>0.2065972222222222</v>
      </c>
      <c r="N14" s="4"/>
      <c r="O14" s="4"/>
    </row>
    <row r="15" spans="1:15" ht="12.75" customHeight="1">
      <c r="A15" s="63">
        <v>2</v>
      </c>
      <c r="B15" s="28">
        <f t="shared" si="6"/>
        <v>161</v>
      </c>
      <c r="C15" s="28">
        <f t="shared" si="0"/>
        <v>31.5</v>
      </c>
      <c r="D15" s="305" t="s">
        <v>779</v>
      </c>
      <c r="E15" s="297" t="s">
        <v>855</v>
      </c>
      <c r="F15" s="176"/>
      <c r="G15" s="36">
        <f t="shared" si="1"/>
        <v>0.18619791666666669</v>
      </c>
      <c r="H15" s="36">
        <f t="shared" si="2"/>
        <v>0.19166666666666665</v>
      </c>
      <c r="I15" s="36">
        <f t="shared" si="3"/>
        <v>0.19791666666666669</v>
      </c>
      <c r="J15" s="36">
        <f t="shared" si="4"/>
        <v>0.20512820512820512</v>
      </c>
      <c r="K15" s="36">
        <f t="shared" si="5"/>
        <v>0.21354166666666669</v>
      </c>
      <c r="N15" s="4"/>
      <c r="O15" s="4"/>
    </row>
    <row r="16" spans="1:15" ht="12.75" customHeight="1">
      <c r="A16" s="63">
        <v>2</v>
      </c>
      <c r="B16" s="28">
        <f t="shared" si="6"/>
        <v>159</v>
      </c>
      <c r="C16" s="28">
        <f t="shared" si="0"/>
        <v>33.5</v>
      </c>
      <c r="D16" s="305" t="s">
        <v>856</v>
      </c>
      <c r="E16" s="297" t="s">
        <v>855</v>
      </c>
      <c r="F16" s="176"/>
      <c r="G16" s="36">
        <f t="shared" si="1"/>
        <v>0.19140625</v>
      </c>
      <c r="H16" s="36">
        <f t="shared" si="2"/>
        <v>0.19722222222222222</v>
      </c>
      <c r="I16" s="36">
        <f t="shared" si="3"/>
        <v>0.20386904761904762</v>
      </c>
      <c r="J16" s="36">
        <f t="shared" si="4"/>
        <v>0.21153846153846154</v>
      </c>
      <c r="K16" s="36">
        <f t="shared" si="5"/>
        <v>0.2204861111111111</v>
      </c>
      <c r="N16" s="4"/>
      <c r="O16" s="4"/>
    </row>
    <row r="17" spans="1:15" ht="12.75" customHeight="1">
      <c r="A17" s="63">
        <v>1.5</v>
      </c>
      <c r="B17" s="28">
        <f t="shared" si="6"/>
        <v>157.5</v>
      </c>
      <c r="C17" s="28">
        <f t="shared" si="0"/>
        <v>35</v>
      </c>
      <c r="D17" s="305" t="s">
        <v>639</v>
      </c>
      <c r="E17" s="297" t="s">
        <v>217</v>
      </c>
      <c r="F17" s="176"/>
      <c r="G17" s="36">
        <f t="shared" si="1"/>
        <v>0.1953125</v>
      </c>
      <c r="H17" s="36">
        <f t="shared" si="2"/>
        <v>0.2013888888888889</v>
      </c>
      <c r="I17" s="36">
        <f t="shared" si="3"/>
        <v>0.20833333333333331</v>
      </c>
      <c r="J17" s="36">
        <f t="shared" si="4"/>
        <v>0.21634615384615385</v>
      </c>
      <c r="K17" s="36">
        <f t="shared" si="5"/>
        <v>0.22569444444444445</v>
      </c>
      <c r="N17" s="4"/>
      <c r="O17" s="4"/>
    </row>
    <row r="18" spans="1:15" ht="12.75" customHeight="1">
      <c r="A18" s="63">
        <v>1.5</v>
      </c>
      <c r="B18" s="28">
        <f t="shared" si="6"/>
        <v>156</v>
      </c>
      <c r="C18" s="28">
        <f t="shared" si="0"/>
        <v>36.5</v>
      </c>
      <c r="D18" s="286" t="s">
        <v>756</v>
      </c>
      <c r="E18" s="31"/>
      <c r="F18" s="176"/>
      <c r="G18" s="36">
        <f t="shared" si="1"/>
        <v>0.19921875</v>
      </c>
      <c r="H18" s="36">
        <f t="shared" si="2"/>
        <v>0.20555555555555555</v>
      </c>
      <c r="I18" s="36">
        <f t="shared" si="3"/>
        <v>0.21279761904761904</v>
      </c>
      <c r="J18" s="36">
        <f t="shared" si="4"/>
        <v>0.22115384615384615</v>
      </c>
      <c r="K18" s="36">
        <f t="shared" si="5"/>
        <v>0.2309027777777778</v>
      </c>
      <c r="N18" s="4"/>
      <c r="O18" s="4"/>
    </row>
    <row r="19" spans="1:15" ht="12.75" customHeight="1">
      <c r="A19" s="63">
        <v>8.5</v>
      </c>
      <c r="B19" s="28">
        <f t="shared" si="6"/>
        <v>147.5</v>
      </c>
      <c r="C19" s="28">
        <f t="shared" si="0"/>
        <v>45</v>
      </c>
      <c r="D19" s="305" t="s">
        <v>640</v>
      </c>
      <c r="E19" s="297" t="s">
        <v>217</v>
      </c>
      <c r="F19" s="176"/>
      <c r="G19" s="36">
        <f t="shared" si="1"/>
        <v>0.22135416666666669</v>
      </c>
      <c r="H19" s="36">
        <f t="shared" si="2"/>
        <v>0.22916666666666666</v>
      </c>
      <c r="I19" s="36">
        <f t="shared" si="3"/>
        <v>0.23809523809523808</v>
      </c>
      <c r="J19" s="36">
        <f t="shared" si="4"/>
        <v>0.2483974358974359</v>
      </c>
      <c r="K19" s="36">
        <f t="shared" si="5"/>
        <v>0.2604166666666667</v>
      </c>
      <c r="N19" s="4"/>
      <c r="O19" s="4"/>
    </row>
    <row r="20" spans="1:15" ht="12.75" customHeight="1">
      <c r="A20" s="346">
        <v>8.5</v>
      </c>
      <c r="B20" s="401">
        <f t="shared" si="6"/>
        <v>139</v>
      </c>
      <c r="C20" s="401">
        <f t="shared" si="0"/>
        <v>53.5</v>
      </c>
      <c r="D20" s="353" t="s">
        <v>641</v>
      </c>
      <c r="E20" s="349" t="s">
        <v>217</v>
      </c>
      <c r="F20" s="359"/>
      <c r="G20" s="351">
        <f t="shared" si="1"/>
        <v>0.24348958333333331</v>
      </c>
      <c r="H20" s="351">
        <f t="shared" si="2"/>
        <v>0.25277777777777777</v>
      </c>
      <c r="I20" s="351">
        <f t="shared" si="3"/>
        <v>0.26339285714285715</v>
      </c>
      <c r="J20" s="351">
        <f t="shared" si="4"/>
        <v>0.27564102564102566</v>
      </c>
      <c r="K20" s="351">
        <f t="shared" si="5"/>
        <v>0.2899305555555555</v>
      </c>
      <c r="N20" s="4"/>
      <c r="O20" s="4"/>
    </row>
    <row r="21" spans="1:15" ht="12.75" customHeight="1">
      <c r="A21" s="63">
        <v>5.5</v>
      </c>
      <c r="B21" s="28">
        <f t="shared" si="6"/>
        <v>133.5</v>
      </c>
      <c r="C21" s="28">
        <f t="shared" si="0"/>
        <v>59</v>
      </c>
      <c r="D21" s="305" t="s">
        <v>642</v>
      </c>
      <c r="E21" s="297" t="s">
        <v>217</v>
      </c>
      <c r="F21" s="176"/>
      <c r="G21" s="36">
        <f t="shared" si="1"/>
        <v>0.2578125</v>
      </c>
      <c r="H21" s="36">
        <f t="shared" si="2"/>
        <v>0.26805555555555555</v>
      </c>
      <c r="I21" s="36">
        <f t="shared" si="3"/>
        <v>0.27976190476190477</v>
      </c>
      <c r="J21" s="36">
        <f t="shared" si="4"/>
        <v>0.2932692307692308</v>
      </c>
      <c r="K21" s="36">
        <f t="shared" si="5"/>
        <v>0.3090277777777778</v>
      </c>
      <c r="N21" s="4"/>
      <c r="O21" s="4"/>
    </row>
    <row r="22" spans="1:15" ht="12.75" customHeight="1">
      <c r="A22" s="63">
        <v>3</v>
      </c>
      <c r="B22" s="28">
        <f t="shared" si="6"/>
        <v>130.5</v>
      </c>
      <c r="C22" s="28">
        <f t="shared" si="0"/>
        <v>62</v>
      </c>
      <c r="D22" s="306" t="s">
        <v>643</v>
      </c>
      <c r="E22" s="297" t="s">
        <v>644</v>
      </c>
      <c r="F22" s="176"/>
      <c r="G22" s="36">
        <f t="shared" si="1"/>
        <v>0.265625</v>
      </c>
      <c r="H22" s="36">
        <f t="shared" si="2"/>
        <v>0.27638888888888885</v>
      </c>
      <c r="I22" s="36">
        <f t="shared" si="3"/>
        <v>0.28869047619047616</v>
      </c>
      <c r="J22" s="36">
        <f t="shared" si="4"/>
        <v>0.30288461538461536</v>
      </c>
      <c r="K22" s="36">
        <f t="shared" si="5"/>
        <v>0.3194444444444444</v>
      </c>
      <c r="N22" s="4"/>
      <c r="O22" s="4"/>
    </row>
    <row r="23" spans="1:15" ht="12.75" customHeight="1">
      <c r="A23" s="63">
        <v>4.5</v>
      </c>
      <c r="B23" s="28">
        <f t="shared" si="6"/>
        <v>126</v>
      </c>
      <c r="C23" s="28">
        <f t="shared" si="0"/>
        <v>66.5</v>
      </c>
      <c r="D23" s="316" t="s">
        <v>727</v>
      </c>
      <c r="E23" s="297" t="s">
        <v>645</v>
      </c>
      <c r="F23" s="176"/>
      <c r="G23" s="36">
        <f t="shared" si="1"/>
        <v>0.27734375</v>
      </c>
      <c r="H23" s="36">
        <f t="shared" si="2"/>
        <v>0.28888888888888886</v>
      </c>
      <c r="I23" s="36">
        <f t="shared" si="3"/>
        <v>0.3020833333333333</v>
      </c>
      <c r="J23" s="36">
        <f t="shared" si="4"/>
        <v>0.3173076923076923</v>
      </c>
      <c r="K23" s="36">
        <f t="shared" si="5"/>
        <v>0.3350694444444444</v>
      </c>
      <c r="N23" s="4"/>
      <c r="O23" s="4"/>
    </row>
    <row r="24" spans="1:15" ht="12.75" customHeight="1">
      <c r="A24" s="63">
        <v>2</v>
      </c>
      <c r="B24" s="28">
        <f t="shared" si="6"/>
        <v>124</v>
      </c>
      <c r="C24" s="28">
        <f t="shared" si="0"/>
        <v>68.5</v>
      </c>
      <c r="D24" s="305" t="s">
        <v>646</v>
      </c>
      <c r="E24" s="297" t="s">
        <v>645</v>
      </c>
      <c r="F24" s="176"/>
      <c r="G24" s="36">
        <f t="shared" si="1"/>
        <v>0.2825520833333333</v>
      </c>
      <c r="H24" s="36">
        <f t="shared" si="2"/>
        <v>0.29444444444444445</v>
      </c>
      <c r="I24" s="36">
        <f t="shared" si="3"/>
        <v>0.3080357142857143</v>
      </c>
      <c r="J24" s="36">
        <f t="shared" si="4"/>
        <v>0.32371794871794873</v>
      </c>
      <c r="K24" s="36">
        <f t="shared" si="5"/>
        <v>0.3420138888888889</v>
      </c>
      <c r="N24" s="4"/>
      <c r="O24" s="4"/>
    </row>
    <row r="25" spans="1:15" ht="12.75" customHeight="1">
      <c r="A25" s="63">
        <v>2</v>
      </c>
      <c r="B25" s="28">
        <f t="shared" si="6"/>
        <v>122</v>
      </c>
      <c r="C25" s="28">
        <f t="shared" si="0"/>
        <v>70.5</v>
      </c>
      <c r="D25" s="305" t="s">
        <v>647</v>
      </c>
      <c r="E25" s="297" t="s">
        <v>645</v>
      </c>
      <c r="F25" s="176"/>
      <c r="G25" s="36">
        <f t="shared" si="1"/>
        <v>0.2877604166666667</v>
      </c>
      <c r="H25" s="36">
        <f t="shared" si="2"/>
        <v>0.3</v>
      </c>
      <c r="I25" s="36">
        <f t="shared" si="3"/>
        <v>0.31398809523809523</v>
      </c>
      <c r="J25" s="36">
        <f t="shared" si="4"/>
        <v>0.3301282051282051</v>
      </c>
      <c r="K25" s="36">
        <f t="shared" si="5"/>
        <v>0.3489583333333333</v>
      </c>
      <c r="N25" s="4"/>
      <c r="O25" s="4"/>
    </row>
    <row r="26" spans="1:15" ht="12.75" customHeight="1">
      <c r="A26" s="63">
        <v>3.5</v>
      </c>
      <c r="B26" s="28">
        <f t="shared" si="6"/>
        <v>118.5</v>
      </c>
      <c r="C26" s="28">
        <f t="shared" si="0"/>
        <v>74</v>
      </c>
      <c r="D26" s="305" t="s">
        <v>648</v>
      </c>
      <c r="E26" s="297" t="s">
        <v>645</v>
      </c>
      <c r="F26" s="176"/>
      <c r="G26" s="36">
        <f t="shared" si="1"/>
        <v>0.296875</v>
      </c>
      <c r="H26" s="36">
        <f t="shared" si="2"/>
        <v>0.3097222222222222</v>
      </c>
      <c r="I26" s="36">
        <f t="shared" si="3"/>
        <v>0.3244047619047619</v>
      </c>
      <c r="J26" s="36">
        <f t="shared" si="4"/>
        <v>0.34134615384615385</v>
      </c>
      <c r="K26" s="36">
        <f t="shared" si="5"/>
        <v>0.3611111111111111</v>
      </c>
      <c r="N26" s="4"/>
      <c r="O26" s="4"/>
    </row>
    <row r="27" spans="1:15" ht="12.75" customHeight="1">
      <c r="A27" s="63">
        <v>3.5</v>
      </c>
      <c r="B27" s="28">
        <f t="shared" si="6"/>
        <v>115</v>
      </c>
      <c r="C27" s="28">
        <f t="shared" si="0"/>
        <v>77.5</v>
      </c>
      <c r="D27" s="305" t="s">
        <v>649</v>
      </c>
      <c r="E27" s="297" t="s">
        <v>650</v>
      </c>
      <c r="F27" s="176"/>
      <c r="G27" s="36">
        <f t="shared" si="1"/>
        <v>0.3059895833333333</v>
      </c>
      <c r="H27" s="36">
        <f t="shared" si="2"/>
        <v>0.3194444444444444</v>
      </c>
      <c r="I27" s="36">
        <f t="shared" si="3"/>
        <v>0.33482142857142855</v>
      </c>
      <c r="J27" s="36">
        <f t="shared" si="4"/>
        <v>0.35256410256410253</v>
      </c>
      <c r="K27" s="36">
        <f t="shared" si="5"/>
        <v>0.3732638888888889</v>
      </c>
      <c r="N27" s="4"/>
      <c r="O27" s="4"/>
    </row>
    <row r="28" spans="1:15" ht="12.75" customHeight="1">
      <c r="A28" s="63">
        <v>7.5</v>
      </c>
      <c r="B28" s="28">
        <f t="shared" si="6"/>
        <v>107.5</v>
      </c>
      <c r="C28" s="28">
        <f t="shared" si="0"/>
        <v>85</v>
      </c>
      <c r="D28" s="305" t="s">
        <v>651</v>
      </c>
      <c r="E28" s="297" t="s">
        <v>650</v>
      </c>
      <c r="F28" s="176"/>
      <c r="G28" s="36">
        <f t="shared" si="1"/>
        <v>0.3255208333333333</v>
      </c>
      <c r="H28" s="36">
        <f t="shared" si="2"/>
        <v>0.34027777777777773</v>
      </c>
      <c r="I28" s="36">
        <f t="shared" si="3"/>
        <v>0.35714285714285715</v>
      </c>
      <c r="J28" s="36">
        <f t="shared" si="4"/>
        <v>0.3766025641025641</v>
      </c>
      <c r="K28" s="36">
        <f t="shared" si="5"/>
        <v>0.3993055555555556</v>
      </c>
      <c r="N28" s="4"/>
      <c r="O28" s="4"/>
    </row>
    <row r="29" spans="1:15" ht="12.75" customHeight="1">
      <c r="A29" s="63">
        <v>2.5</v>
      </c>
      <c r="B29" s="28">
        <f t="shared" si="6"/>
        <v>105</v>
      </c>
      <c r="C29" s="28">
        <f t="shared" si="0"/>
        <v>87.5</v>
      </c>
      <c r="D29" s="305" t="s">
        <v>652</v>
      </c>
      <c r="E29" s="297" t="s">
        <v>260</v>
      </c>
      <c r="F29" s="176"/>
      <c r="G29" s="36">
        <f t="shared" si="1"/>
        <v>0.33203125</v>
      </c>
      <c r="H29" s="36">
        <f t="shared" si="2"/>
        <v>0.3472222222222222</v>
      </c>
      <c r="I29" s="36">
        <f t="shared" si="3"/>
        <v>0.3645833333333333</v>
      </c>
      <c r="J29" s="36">
        <f t="shared" si="4"/>
        <v>0.38461538461538464</v>
      </c>
      <c r="K29" s="36">
        <f t="shared" si="5"/>
        <v>0.4079861111111111</v>
      </c>
      <c r="N29" s="4"/>
      <c r="O29" s="4"/>
    </row>
    <row r="30" spans="1:15" ht="12.75" customHeight="1">
      <c r="A30" s="63">
        <v>3</v>
      </c>
      <c r="B30" s="28">
        <f t="shared" si="6"/>
        <v>102</v>
      </c>
      <c r="C30" s="28">
        <f t="shared" si="0"/>
        <v>90.5</v>
      </c>
      <c r="D30" s="305" t="s">
        <v>777</v>
      </c>
      <c r="E30" s="297" t="s">
        <v>180</v>
      </c>
      <c r="F30" s="176"/>
      <c r="G30" s="36">
        <f t="shared" si="1"/>
        <v>0.33984375</v>
      </c>
      <c r="H30" s="36">
        <f t="shared" si="2"/>
        <v>0.35555555555555557</v>
      </c>
      <c r="I30" s="36">
        <f t="shared" si="3"/>
        <v>0.37351190476190477</v>
      </c>
      <c r="J30" s="36">
        <f t="shared" si="4"/>
        <v>0.3942307692307692</v>
      </c>
      <c r="K30" s="36">
        <f t="shared" si="5"/>
        <v>0.4184027777777778</v>
      </c>
      <c r="N30" s="4"/>
      <c r="O30" s="4"/>
    </row>
    <row r="31" spans="1:15" ht="12.75" customHeight="1">
      <c r="A31" s="63">
        <v>3.5</v>
      </c>
      <c r="B31" s="28">
        <f t="shared" si="6"/>
        <v>98.5</v>
      </c>
      <c r="C31" s="28">
        <f t="shared" si="0"/>
        <v>94</v>
      </c>
      <c r="D31" s="305" t="s">
        <v>653</v>
      </c>
      <c r="E31" s="297" t="s">
        <v>655</v>
      </c>
      <c r="F31" s="176"/>
      <c r="G31" s="36">
        <f t="shared" si="1"/>
        <v>0.3489583333333333</v>
      </c>
      <c r="H31" s="36">
        <f t="shared" si="2"/>
        <v>0.36527777777777776</v>
      </c>
      <c r="I31" s="36">
        <f t="shared" si="3"/>
        <v>0.38392857142857145</v>
      </c>
      <c r="J31" s="36">
        <f t="shared" si="4"/>
        <v>0.40544871794871795</v>
      </c>
      <c r="K31" s="36">
        <f t="shared" si="5"/>
        <v>0.4305555555555556</v>
      </c>
      <c r="N31" s="4"/>
      <c r="O31" s="4"/>
    </row>
    <row r="32" spans="1:15" ht="12.75" customHeight="1">
      <c r="A32" s="63">
        <v>9</v>
      </c>
      <c r="B32" s="28">
        <f t="shared" si="6"/>
        <v>89.5</v>
      </c>
      <c r="C32" s="28">
        <f t="shared" si="0"/>
        <v>103</v>
      </c>
      <c r="D32" s="308" t="s">
        <v>656</v>
      </c>
      <c r="E32" s="297" t="s">
        <v>636</v>
      </c>
      <c r="F32" s="176"/>
      <c r="G32" s="36">
        <f t="shared" si="1"/>
        <v>0.3723958333333333</v>
      </c>
      <c r="H32" s="36">
        <f t="shared" si="2"/>
        <v>0.3902777777777778</v>
      </c>
      <c r="I32" s="36">
        <f t="shared" si="3"/>
        <v>0.4107142857142857</v>
      </c>
      <c r="J32" s="36">
        <f t="shared" si="4"/>
        <v>0.4342948717948718</v>
      </c>
      <c r="K32" s="36">
        <f t="shared" si="5"/>
        <v>0.4618055555555556</v>
      </c>
      <c r="N32" s="4"/>
      <c r="O32" s="4"/>
    </row>
    <row r="33" spans="1:15" ht="12.75" customHeight="1">
      <c r="A33" s="63">
        <v>3</v>
      </c>
      <c r="B33" s="28">
        <f t="shared" si="6"/>
        <v>86.5</v>
      </c>
      <c r="C33" s="28">
        <f t="shared" si="0"/>
        <v>106</v>
      </c>
      <c r="D33" s="305" t="s">
        <v>654</v>
      </c>
      <c r="E33" s="297" t="s">
        <v>636</v>
      </c>
      <c r="F33" s="176"/>
      <c r="G33" s="36">
        <f t="shared" si="1"/>
        <v>0.3802083333333333</v>
      </c>
      <c r="H33" s="36">
        <f t="shared" si="2"/>
        <v>0.3986111111111111</v>
      </c>
      <c r="I33" s="36">
        <f t="shared" si="3"/>
        <v>0.41964285714285715</v>
      </c>
      <c r="J33" s="36">
        <f t="shared" si="4"/>
        <v>0.44391025641025644</v>
      </c>
      <c r="K33" s="36">
        <f t="shared" si="5"/>
        <v>0.4722222222222222</v>
      </c>
      <c r="N33" s="4"/>
      <c r="O33" s="4"/>
    </row>
    <row r="34" spans="1:15" ht="12.75" customHeight="1" hidden="1">
      <c r="A34" s="63"/>
      <c r="B34" s="28">
        <f t="shared" si="6"/>
        <v>86.5</v>
      </c>
      <c r="C34" s="28">
        <f t="shared" si="0"/>
        <v>106</v>
      </c>
      <c r="D34" s="305"/>
      <c r="E34" s="297"/>
      <c r="F34" s="176"/>
      <c r="G34" s="36">
        <f t="shared" si="1"/>
        <v>0.3802083333333333</v>
      </c>
      <c r="H34" s="36">
        <f t="shared" si="2"/>
        <v>0.3986111111111111</v>
      </c>
      <c r="I34" s="36">
        <f t="shared" si="3"/>
        <v>0.41964285714285715</v>
      </c>
      <c r="J34" s="36">
        <f t="shared" si="4"/>
        <v>0.44391025641025644</v>
      </c>
      <c r="K34" s="36">
        <f t="shared" si="5"/>
        <v>0.4722222222222222</v>
      </c>
      <c r="N34" s="4"/>
      <c r="O34" s="4"/>
    </row>
    <row r="35" spans="1:15" ht="12.75" customHeight="1" hidden="1">
      <c r="A35" s="63"/>
      <c r="B35" s="28">
        <f t="shared" si="6"/>
        <v>86.5</v>
      </c>
      <c r="C35" s="28">
        <f t="shared" si="0"/>
        <v>106</v>
      </c>
      <c r="D35" s="305"/>
      <c r="E35" s="297"/>
      <c r="F35" s="176"/>
      <c r="G35" s="36">
        <f t="shared" si="1"/>
        <v>0.3802083333333333</v>
      </c>
      <c r="H35" s="36">
        <f t="shared" si="2"/>
        <v>0.3986111111111111</v>
      </c>
      <c r="I35" s="36">
        <f t="shared" si="3"/>
        <v>0.41964285714285715</v>
      </c>
      <c r="J35" s="36">
        <f t="shared" si="4"/>
        <v>0.44391025641025644</v>
      </c>
      <c r="K35" s="36">
        <f t="shared" si="5"/>
        <v>0.4722222222222222</v>
      </c>
      <c r="N35" s="4"/>
      <c r="O35" s="4"/>
    </row>
    <row r="36" spans="1:15" ht="12.75" customHeight="1" hidden="1">
      <c r="A36" s="63"/>
      <c r="B36" s="28">
        <f t="shared" si="6"/>
        <v>86.5</v>
      </c>
      <c r="C36" s="28">
        <f t="shared" si="0"/>
        <v>106</v>
      </c>
      <c r="D36" s="179"/>
      <c r="E36" s="31"/>
      <c r="F36" s="176"/>
      <c r="G36" s="36">
        <f t="shared" si="1"/>
        <v>0.3802083333333333</v>
      </c>
      <c r="H36" s="36">
        <f t="shared" si="2"/>
        <v>0.3986111111111111</v>
      </c>
      <c r="I36" s="36">
        <f t="shared" si="3"/>
        <v>0.41964285714285715</v>
      </c>
      <c r="J36" s="36">
        <f t="shared" si="4"/>
        <v>0.44391025641025644</v>
      </c>
      <c r="K36" s="36">
        <f t="shared" si="5"/>
        <v>0.4722222222222222</v>
      </c>
      <c r="N36" s="4"/>
      <c r="O36" s="4"/>
    </row>
    <row r="37" spans="1:15" ht="12.75" customHeight="1" hidden="1">
      <c r="A37" s="63"/>
      <c r="B37" s="28">
        <f t="shared" si="6"/>
        <v>86.5</v>
      </c>
      <c r="C37" s="28">
        <f t="shared" si="0"/>
        <v>106</v>
      </c>
      <c r="D37" s="96"/>
      <c r="E37" s="31"/>
      <c r="F37" s="176"/>
      <c r="G37" s="36">
        <f t="shared" si="1"/>
        <v>0.3802083333333333</v>
      </c>
      <c r="H37" s="36">
        <f t="shared" si="2"/>
        <v>0.3986111111111111</v>
      </c>
      <c r="I37" s="36">
        <f t="shared" si="3"/>
        <v>0.41964285714285715</v>
      </c>
      <c r="J37" s="36">
        <f t="shared" si="4"/>
        <v>0.44391025641025644</v>
      </c>
      <c r="K37" s="36">
        <f t="shared" si="5"/>
        <v>0.4722222222222222</v>
      </c>
      <c r="N37" s="4"/>
      <c r="O37" s="4"/>
    </row>
    <row r="38" spans="1:15" ht="12.75" customHeight="1" hidden="1">
      <c r="A38" s="63"/>
      <c r="B38" s="28">
        <f t="shared" si="6"/>
        <v>86.5</v>
      </c>
      <c r="C38" s="28">
        <f t="shared" si="0"/>
        <v>106</v>
      </c>
      <c r="D38" s="96"/>
      <c r="E38" s="31"/>
      <c r="F38" s="176"/>
      <c r="G38" s="36">
        <f t="shared" si="1"/>
        <v>0.3802083333333333</v>
      </c>
      <c r="H38" s="36">
        <f t="shared" si="2"/>
        <v>0.3986111111111111</v>
      </c>
      <c r="I38" s="36">
        <f t="shared" si="3"/>
        <v>0.41964285714285715</v>
      </c>
      <c r="J38" s="36">
        <f t="shared" si="4"/>
        <v>0.44391025641025644</v>
      </c>
      <c r="K38" s="36">
        <f t="shared" si="5"/>
        <v>0.4722222222222222</v>
      </c>
      <c r="N38" s="4"/>
      <c r="O38" s="4"/>
    </row>
    <row r="39" spans="1:15" ht="12.75" customHeight="1" hidden="1">
      <c r="A39" s="63"/>
      <c r="B39" s="28">
        <f t="shared" si="6"/>
        <v>86.5</v>
      </c>
      <c r="C39" s="28">
        <f t="shared" si="0"/>
        <v>106</v>
      </c>
      <c r="D39" s="96"/>
      <c r="E39" s="31"/>
      <c r="F39" s="176"/>
      <c r="G39" s="36">
        <f t="shared" si="1"/>
        <v>0.3802083333333333</v>
      </c>
      <c r="H39" s="36">
        <f t="shared" si="2"/>
        <v>0.3986111111111111</v>
      </c>
      <c r="I39" s="36">
        <f t="shared" si="3"/>
        <v>0.41964285714285715</v>
      </c>
      <c r="J39" s="36">
        <f t="shared" si="4"/>
        <v>0.44391025641025644</v>
      </c>
      <c r="K39" s="36">
        <f t="shared" si="5"/>
        <v>0.4722222222222222</v>
      </c>
      <c r="N39" s="4"/>
      <c r="O39" s="4"/>
    </row>
    <row r="40" spans="1:15" ht="12.75" customHeight="1" hidden="1">
      <c r="A40" s="63"/>
      <c r="B40" s="28">
        <f t="shared" si="6"/>
        <v>86.5</v>
      </c>
      <c r="C40" s="28">
        <f t="shared" si="0"/>
        <v>106</v>
      </c>
      <c r="D40" s="96"/>
      <c r="E40" s="31"/>
      <c r="F40" s="176"/>
      <c r="G40" s="36">
        <f t="shared" si="1"/>
        <v>0.3802083333333333</v>
      </c>
      <c r="H40" s="36">
        <f t="shared" si="2"/>
        <v>0.3986111111111111</v>
      </c>
      <c r="I40" s="36">
        <f t="shared" si="3"/>
        <v>0.41964285714285715</v>
      </c>
      <c r="J40" s="36">
        <f t="shared" si="4"/>
        <v>0.44391025641025644</v>
      </c>
      <c r="K40" s="36">
        <f t="shared" si="5"/>
        <v>0.4722222222222222</v>
      </c>
      <c r="N40" s="4"/>
      <c r="O40" s="4"/>
    </row>
    <row r="41" spans="1:15" ht="12.75" customHeight="1" hidden="1">
      <c r="A41" s="63"/>
      <c r="B41" s="28">
        <f t="shared" si="6"/>
        <v>86.5</v>
      </c>
      <c r="C41" s="28">
        <f t="shared" si="0"/>
        <v>106</v>
      </c>
      <c r="D41" s="96"/>
      <c r="E41" s="31"/>
      <c r="F41" s="176"/>
      <c r="G41" s="36">
        <f t="shared" si="1"/>
        <v>0.3802083333333333</v>
      </c>
      <c r="H41" s="36">
        <f t="shared" si="2"/>
        <v>0.3986111111111111</v>
      </c>
      <c r="I41" s="36">
        <f t="shared" si="3"/>
        <v>0.41964285714285715</v>
      </c>
      <c r="J41" s="36">
        <f t="shared" si="4"/>
        <v>0.44391025641025644</v>
      </c>
      <c r="K41" s="36">
        <f t="shared" si="5"/>
        <v>0.4722222222222222</v>
      </c>
      <c r="N41" s="4"/>
      <c r="O41" s="4"/>
    </row>
    <row r="42" spans="1:15" ht="12.75" customHeight="1" hidden="1">
      <c r="A42" s="63"/>
      <c r="B42" s="28">
        <f t="shared" si="6"/>
        <v>86.5</v>
      </c>
      <c r="C42" s="28">
        <f t="shared" si="0"/>
        <v>106</v>
      </c>
      <c r="D42" s="96"/>
      <c r="E42" s="31"/>
      <c r="F42" s="176"/>
      <c r="G42" s="36">
        <f t="shared" si="1"/>
        <v>0.3802083333333333</v>
      </c>
      <c r="H42" s="36">
        <f t="shared" si="2"/>
        <v>0.3986111111111111</v>
      </c>
      <c r="I42" s="36">
        <f t="shared" si="3"/>
        <v>0.41964285714285715</v>
      </c>
      <c r="J42" s="36">
        <f t="shared" si="4"/>
        <v>0.44391025641025644</v>
      </c>
      <c r="K42" s="36">
        <f t="shared" si="5"/>
        <v>0.4722222222222222</v>
      </c>
      <c r="N42" s="4"/>
      <c r="O42" s="4"/>
    </row>
    <row r="43" spans="1:15" ht="12.75" customHeight="1" hidden="1">
      <c r="A43" s="63"/>
      <c r="B43" s="28">
        <f t="shared" si="6"/>
        <v>86.5</v>
      </c>
      <c r="C43" s="28">
        <f t="shared" si="0"/>
        <v>106</v>
      </c>
      <c r="D43" s="96"/>
      <c r="E43" s="31"/>
      <c r="F43" s="176"/>
      <c r="G43" s="36">
        <f t="shared" si="1"/>
        <v>0.3802083333333333</v>
      </c>
      <c r="H43" s="36">
        <f t="shared" si="2"/>
        <v>0.3986111111111111</v>
      </c>
      <c r="I43" s="36">
        <f t="shared" si="3"/>
        <v>0.41964285714285715</v>
      </c>
      <c r="J43" s="36">
        <f t="shared" si="4"/>
        <v>0.44391025641025644</v>
      </c>
      <c r="K43" s="36">
        <f t="shared" si="5"/>
        <v>0.4722222222222222</v>
      </c>
      <c r="N43" s="4"/>
      <c r="O43" s="4"/>
    </row>
    <row r="44" spans="1:15" ht="12.75" customHeight="1" hidden="1">
      <c r="A44" s="63"/>
      <c r="B44" s="28">
        <f t="shared" si="6"/>
        <v>86.5</v>
      </c>
      <c r="C44" s="28">
        <f t="shared" si="0"/>
        <v>106</v>
      </c>
      <c r="D44" s="96"/>
      <c r="E44" s="31"/>
      <c r="F44" s="176"/>
      <c r="G44" s="36">
        <f t="shared" si="1"/>
        <v>0.3802083333333333</v>
      </c>
      <c r="H44" s="36">
        <f t="shared" si="2"/>
        <v>0.3986111111111111</v>
      </c>
      <c r="I44" s="36">
        <f t="shared" si="3"/>
        <v>0.41964285714285715</v>
      </c>
      <c r="J44" s="36">
        <f t="shared" si="4"/>
        <v>0.44391025641025644</v>
      </c>
      <c r="K44" s="36">
        <f t="shared" si="5"/>
        <v>0.4722222222222222</v>
      </c>
      <c r="N44" s="4"/>
      <c r="O44" s="4"/>
    </row>
    <row r="45" spans="1:15" ht="12.75" customHeight="1" hidden="1">
      <c r="A45" s="63"/>
      <c r="B45" s="28">
        <f t="shared" si="6"/>
        <v>86.5</v>
      </c>
      <c r="C45" s="28">
        <f t="shared" si="0"/>
        <v>106</v>
      </c>
      <c r="D45" s="96"/>
      <c r="E45" s="31"/>
      <c r="F45" s="176"/>
      <c r="G45" s="36">
        <f t="shared" si="1"/>
        <v>0.3802083333333333</v>
      </c>
      <c r="H45" s="36">
        <f t="shared" si="2"/>
        <v>0.3986111111111111</v>
      </c>
      <c r="I45" s="36">
        <f t="shared" si="3"/>
        <v>0.41964285714285715</v>
      </c>
      <c r="J45" s="36">
        <f t="shared" si="4"/>
        <v>0.44391025641025644</v>
      </c>
      <c r="K45" s="36">
        <f t="shared" si="5"/>
        <v>0.4722222222222222</v>
      </c>
      <c r="N45" s="4"/>
      <c r="O45" s="4"/>
    </row>
    <row r="46" spans="1:15" ht="12.75" customHeight="1" hidden="1">
      <c r="A46" s="63"/>
      <c r="B46" s="28">
        <f t="shared" si="6"/>
        <v>86.5</v>
      </c>
      <c r="C46" s="28">
        <f t="shared" si="0"/>
        <v>106</v>
      </c>
      <c r="D46" s="96"/>
      <c r="E46" s="31"/>
      <c r="F46" s="176"/>
      <c r="G46" s="36">
        <f t="shared" si="1"/>
        <v>0.3802083333333333</v>
      </c>
      <c r="H46" s="36">
        <f t="shared" si="2"/>
        <v>0.3986111111111111</v>
      </c>
      <c r="I46" s="36">
        <f t="shared" si="3"/>
        <v>0.41964285714285715</v>
      </c>
      <c r="J46" s="36">
        <f t="shared" si="4"/>
        <v>0.44391025641025644</v>
      </c>
      <c r="K46" s="36">
        <f t="shared" si="5"/>
        <v>0.4722222222222222</v>
      </c>
      <c r="N46" s="4"/>
      <c r="O46" s="4"/>
    </row>
    <row r="47" spans="1:15" ht="12.75" customHeight="1" hidden="1">
      <c r="A47" s="63"/>
      <c r="B47" s="28">
        <f t="shared" si="6"/>
        <v>86.5</v>
      </c>
      <c r="C47" s="28">
        <f t="shared" si="0"/>
        <v>106</v>
      </c>
      <c r="D47" s="96"/>
      <c r="E47" s="31"/>
      <c r="F47" s="176"/>
      <c r="G47" s="36">
        <f t="shared" si="1"/>
        <v>0.3802083333333333</v>
      </c>
      <c r="H47" s="36">
        <f t="shared" si="2"/>
        <v>0.3986111111111111</v>
      </c>
      <c r="I47" s="36">
        <f t="shared" si="3"/>
        <v>0.41964285714285715</v>
      </c>
      <c r="J47" s="36">
        <f t="shared" si="4"/>
        <v>0.44391025641025644</v>
      </c>
      <c r="K47" s="36">
        <f t="shared" si="5"/>
        <v>0.4722222222222222</v>
      </c>
      <c r="N47" s="4"/>
      <c r="O47" s="4"/>
    </row>
    <row r="48" spans="1:15" ht="12.75" customHeight="1" hidden="1">
      <c r="A48" s="63"/>
      <c r="B48" s="28">
        <f t="shared" si="6"/>
        <v>86.5</v>
      </c>
      <c r="C48" s="28">
        <f t="shared" si="0"/>
        <v>106</v>
      </c>
      <c r="D48" s="96"/>
      <c r="E48" s="31"/>
      <c r="F48" s="176"/>
      <c r="G48" s="36">
        <f t="shared" si="1"/>
        <v>0.3802083333333333</v>
      </c>
      <c r="H48" s="36">
        <f t="shared" si="2"/>
        <v>0.3986111111111111</v>
      </c>
      <c r="I48" s="36">
        <f t="shared" si="3"/>
        <v>0.41964285714285715</v>
      </c>
      <c r="J48" s="36">
        <f t="shared" si="4"/>
        <v>0.44391025641025644</v>
      </c>
      <c r="K48" s="36">
        <f t="shared" si="5"/>
        <v>0.4722222222222222</v>
      </c>
      <c r="N48" s="4"/>
      <c r="O48" s="4"/>
    </row>
    <row r="49" spans="1:15" ht="12.75" customHeight="1">
      <c r="A49" s="63">
        <v>7</v>
      </c>
      <c r="B49" s="28">
        <f t="shared" si="6"/>
        <v>79.5</v>
      </c>
      <c r="C49" s="28">
        <f t="shared" si="0"/>
        <v>113</v>
      </c>
      <c r="D49" s="179" t="s">
        <v>657</v>
      </c>
      <c r="E49" s="31"/>
      <c r="F49" s="176"/>
      <c r="G49" s="36">
        <f>SUM($G$9+$O$3*C49)</f>
        <v>0.3984375</v>
      </c>
      <c r="H49" s="36">
        <f>SUM($H$9+$P$3*C49)</f>
        <v>0.4180555555555555</v>
      </c>
      <c r="I49" s="36">
        <f>SUM($I$9+$Q$3*C49)</f>
        <v>0.44047619047619047</v>
      </c>
      <c r="J49" s="36">
        <f>SUM($J$9+$R$3*C49)</f>
        <v>0.46634615384615385</v>
      </c>
      <c r="K49" s="36">
        <f>SUM($K$9+$S$3*C49)</f>
        <v>0.4965277777777778</v>
      </c>
      <c r="N49" s="4"/>
      <c r="O49" s="4"/>
    </row>
    <row r="50" spans="1:13" s="250" customFormat="1" ht="12.75" customHeight="1">
      <c r="A50" s="245"/>
      <c r="B50" s="245"/>
      <c r="C50" s="245"/>
      <c r="D50" s="240" t="s">
        <v>21</v>
      </c>
      <c r="E50" s="252"/>
      <c r="F50" s="254"/>
      <c r="G50" s="247"/>
      <c r="H50" s="247"/>
      <c r="I50" s="247"/>
      <c r="J50" s="247"/>
      <c r="K50" s="247"/>
      <c r="L50" s="255"/>
      <c r="M50" s="253"/>
    </row>
    <row r="51" spans="1:12" ht="12.75" customHeight="1">
      <c r="A51" s="63">
        <v>0</v>
      </c>
      <c r="B51" s="28">
        <f>B49</f>
        <v>79.5</v>
      </c>
      <c r="C51" s="28">
        <f>C49</f>
        <v>113</v>
      </c>
      <c r="D51" s="179" t="s">
        <v>657</v>
      </c>
      <c r="E51" s="177" t="s">
        <v>636</v>
      </c>
      <c r="F51" s="176"/>
      <c r="G51" s="34">
        <f>$L$6</f>
        <v>0.46875</v>
      </c>
      <c r="H51" s="34">
        <f>$L$6</f>
        <v>0.46875</v>
      </c>
      <c r="I51" s="34">
        <f>$L$6</f>
        <v>0.46875</v>
      </c>
      <c r="J51" s="34">
        <f>$M$6</f>
        <v>0.46875</v>
      </c>
      <c r="K51" s="34">
        <f>$M$6</f>
        <v>0.46875</v>
      </c>
      <c r="L51" s="56">
        <f>L50+A51</f>
        <v>0</v>
      </c>
    </row>
    <row r="52" spans="1:12" ht="12.75" customHeight="1">
      <c r="A52" s="63">
        <v>4.5</v>
      </c>
      <c r="B52" s="28">
        <f>B51-A52</f>
        <v>75</v>
      </c>
      <c r="C52" s="28">
        <f>C51+A52</f>
        <v>117.5</v>
      </c>
      <c r="D52" s="96" t="s">
        <v>658</v>
      </c>
      <c r="E52" s="31" t="s">
        <v>659</v>
      </c>
      <c r="F52" s="176"/>
      <c r="G52" s="36">
        <f aca="true" t="shared" si="7" ref="G52:G80">SUM($H$51+$O$3*L52)</f>
        <v>0.48046875</v>
      </c>
      <c r="H52" s="36">
        <f aca="true" t="shared" si="8" ref="H52:H80">SUM($H$51+$P$3*L52)</f>
        <v>0.48125</v>
      </c>
      <c r="I52" s="36">
        <f aca="true" t="shared" si="9" ref="I52:I80">SUM($I$51+$Q$3*L52)</f>
        <v>0.48214285714285715</v>
      </c>
      <c r="J52" s="36">
        <f aca="true" t="shared" si="10" ref="J52:J80">SUM($J$51+$R$3*L52)</f>
        <v>0.4831730769230769</v>
      </c>
      <c r="K52" s="36">
        <f aca="true" t="shared" si="11" ref="K52:K80">SUM($K$51+$S$3*L52)</f>
        <v>0.484375</v>
      </c>
      <c r="L52" s="56">
        <f>L51+A52</f>
        <v>4.5</v>
      </c>
    </row>
    <row r="53" spans="1:12" ht="12.75" customHeight="1">
      <c r="A53" s="63">
        <v>8.5</v>
      </c>
      <c r="B53" s="28">
        <f aca="true" t="shared" si="12" ref="B53:B80">B52-A53</f>
        <v>66.5</v>
      </c>
      <c r="C53" s="28">
        <f aca="true" t="shared" si="13" ref="C53:C80">C52+A53</f>
        <v>126</v>
      </c>
      <c r="D53" s="96" t="s">
        <v>661</v>
      </c>
      <c r="E53" s="31" t="s">
        <v>660</v>
      </c>
      <c r="F53" s="176"/>
      <c r="G53" s="36">
        <f t="shared" si="7"/>
        <v>0.5026041666666666</v>
      </c>
      <c r="H53" s="36">
        <f t="shared" si="8"/>
        <v>0.5048611111111111</v>
      </c>
      <c r="I53" s="36">
        <f t="shared" si="9"/>
        <v>0.5074404761904762</v>
      </c>
      <c r="J53" s="36">
        <f t="shared" si="10"/>
        <v>0.5104166666666666</v>
      </c>
      <c r="K53" s="36">
        <f t="shared" si="11"/>
        <v>0.5138888888888888</v>
      </c>
      <c r="L53" s="56">
        <f aca="true" t="shared" si="14" ref="L53:L80">L52+A53</f>
        <v>13</v>
      </c>
    </row>
    <row r="54" spans="1:12" ht="12.75" customHeight="1">
      <c r="A54" s="63">
        <v>5</v>
      </c>
      <c r="B54" s="28">
        <f t="shared" si="12"/>
        <v>61.5</v>
      </c>
      <c r="C54" s="28">
        <f t="shared" si="13"/>
        <v>131</v>
      </c>
      <c r="D54" s="96" t="s">
        <v>810</v>
      </c>
      <c r="E54" s="177" t="s">
        <v>662</v>
      </c>
      <c r="F54" s="176"/>
      <c r="G54" s="36">
        <f t="shared" si="7"/>
        <v>0.515625</v>
      </c>
      <c r="H54" s="36">
        <f t="shared" si="8"/>
        <v>0.51875</v>
      </c>
      <c r="I54" s="36">
        <f t="shared" si="9"/>
        <v>0.5223214285714286</v>
      </c>
      <c r="J54" s="36">
        <f t="shared" si="10"/>
        <v>0.5264423076923077</v>
      </c>
      <c r="K54" s="36">
        <f t="shared" si="11"/>
        <v>0.53125</v>
      </c>
      <c r="L54" s="56">
        <f t="shared" si="14"/>
        <v>18</v>
      </c>
    </row>
    <row r="55" spans="1:12" ht="12.75" customHeight="1">
      <c r="A55" s="63">
        <v>4.5</v>
      </c>
      <c r="B55" s="28">
        <f t="shared" si="12"/>
        <v>57</v>
      </c>
      <c r="C55" s="28">
        <f t="shared" si="13"/>
        <v>135.5</v>
      </c>
      <c r="D55" s="96" t="s">
        <v>663</v>
      </c>
      <c r="E55" s="177" t="s">
        <v>662</v>
      </c>
      <c r="F55" s="178"/>
      <c r="G55" s="36">
        <f t="shared" si="7"/>
        <v>0.52734375</v>
      </c>
      <c r="H55" s="36">
        <f t="shared" si="8"/>
        <v>0.53125</v>
      </c>
      <c r="I55" s="36">
        <f t="shared" si="9"/>
        <v>0.5357142857142857</v>
      </c>
      <c r="J55" s="36">
        <f t="shared" si="10"/>
        <v>0.5408653846153846</v>
      </c>
      <c r="K55" s="36">
        <f t="shared" si="11"/>
        <v>0.546875</v>
      </c>
      <c r="L55" s="56">
        <f t="shared" si="14"/>
        <v>22.5</v>
      </c>
    </row>
    <row r="56" spans="1:12" ht="12.75" customHeight="1">
      <c r="A56" s="63">
        <v>5</v>
      </c>
      <c r="B56" s="28">
        <f t="shared" si="12"/>
        <v>52</v>
      </c>
      <c r="C56" s="28">
        <f t="shared" si="13"/>
        <v>140.5</v>
      </c>
      <c r="D56" s="96" t="s">
        <v>664</v>
      </c>
      <c r="E56" s="177" t="s">
        <v>662</v>
      </c>
      <c r="F56" s="176"/>
      <c r="G56" s="36">
        <f t="shared" si="7"/>
        <v>0.5403645833333334</v>
      </c>
      <c r="H56" s="36">
        <f t="shared" si="8"/>
        <v>0.5451388888888888</v>
      </c>
      <c r="I56" s="36">
        <f t="shared" si="9"/>
        <v>0.5505952380952381</v>
      </c>
      <c r="J56" s="36">
        <f t="shared" si="10"/>
        <v>0.5568910256410257</v>
      </c>
      <c r="K56" s="36">
        <f t="shared" si="11"/>
        <v>0.5642361111111112</v>
      </c>
      <c r="L56" s="56">
        <f t="shared" si="14"/>
        <v>27.5</v>
      </c>
    </row>
    <row r="57" spans="1:12" ht="12.75" customHeight="1">
      <c r="A57" s="63">
        <v>3.5</v>
      </c>
      <c r="B57" s="28">
        <f t="shared" si="12"/>
        <v>48.5</v>
      </c>
      <c r="C57" s="28">
        <f t="shared" si="13"/>
        <v>144</v>
      </c>
      <c r="D57" s="96" t="s">
        <v>665</v>
      </c>
      <c r="E57" s="177" t="s">
        <v>666</v>
      </c>
      <c r="F57" s="178"/>
      <c r="G57" s="36">
        <f t="shared" si="7"/>
        <v>0.5494791666666666</v>
      </c>
      <c r="H57" s="36">
        <f t="shared" si="8"/>
        <v>0.5548611111111111</v>
      </c>
      <c r="I57" s="36">
        <f t="shared" si="9"/>
        <v>0.5610119047619048</v>
      </c>
      <c r="J57" s="36">
        <f t="shared" si="10"/>
        <v>0.5681089743589743</v>
      </c>
      <c r="K57" s="36">
        <f t="shared" si="11"/>
        <v>0.5763888888888888</v>
      </c>
      <c r="L57" s="56">
        <f t="shared" si="14"/>
        <v>31</v>
      </c>
    </row>
    <row r="58" spans="1:12" ht="12.75" customHeight="1">
      <c r="A58" s="63">
        <v>2</v>
      </c>
      <c r="B58" s="28">
        <f t="shared" si="12"/>
        <v>46.5</v>
      </c>
      <c r="C58" s="28">
        <f t="shared" si="13"/>
        <v>146</v>
      </c>
      <c r="D58" s="96" t="s">
        <v>668</v>
      </c>
      <c r="E58" s="177" t="s">
        <v>667</v>
      </c>
      <c r="F58" s="178"/>
      <c r="G58" s="36">
        <f t="shared" si="7"/>
        <v>0.5546875</v>
      </c>
      <c r="H58" s="36">
        <f t="shared" si="8"/>
        <v>0.5604166666666667</v>
      </c>
      <c r="I58" s="36">
        <f t="shared" si="9"/>
        <v>0.5669642857142857</v>
      </c>
      <c r="J58" s="36">
        <f t="shared" si="10"/>
        <v>0.5745192307692307</v>
      </c>
      <c r="K58" s="36">
        <f t="shared" si="11"/>
        <v>0.5833333333333334</v>
      </c>
      <c r="L58" s="56">
        <f t="shared" si="14"/>
        <v>33</v>
      </c>
    </row>
    <row r="59" spans="1:12" ht="12.75" customHeight="1">
      <c r="A59" s="63">
        <v>12.5</v>
      </c>
      <c r="B59" s="28">
        <f t="shared" si="12"/>
        <v>34</v>
      </c>
      <c r="C59" s="28">
        <f t="shared" si="13"/>
        <v>158.5</v>
      </c>
      <c r="D59" s="96" t="s">
        <v>669</v>
      </c>
      <c r="E59" s="177" t="s">
        <v>667</v>
      </c>
      <c r="F59" s="176"/>
      <c r="G59" s="36">
        <f t="shared" si="7"/>
        <v>0.5872395833333334</v>
      </c>
      <c r="H59" s="36">
        <f t="shared" si="8"/>
        <v>0.5951388888888889</v>
      </c>
      <c r="I59" s="36">
        <f t="shared" si="9"/>
        <v>0.6041666666666666</v>
      </c>
      <c r="J59" s="36">
        <f t="shared" si="10"/>
        <v>0.6145833333333333</v>
      </c>
      <c r="K59" s="36">
        <f t="shared" si="11"/>
        <v>0.6267361111111112</v>
      </c>
      <c r="L59" s="56">
        <f t="shared" si="14"/>
        <v>45.5</v>
      </c>
    </row>
    <row r="60" spans="1:12" ht="12.75" customHeight="1">
      <c r="A60" s="63">
        <v>7</v>
      </c>
      <c r="B60" s="28">
        <f t="shared" si="12"/>
        <v>27</v>
      </c>
      <c r="C60" s="28">
        <f t="shared" si="13"/>
        <v>165.5</v>
      </c>
      <c r="D60" s="96" t="s">
        <v>670</v>
      </c>
      <c r="E60" s="177" t="s">
        <v>667</v>
      </c>
      <c r="F60" s="176"/>
      <c r="G60" s="36">
        <f t="shared" si="7"/>
        <v>0.60546875</v>
      </c>
      <c r="H60" s="36">
        <f t="shared" si="8"/>
        <v>0.6145833333333333</v>
      </c>
      <c r="I60" s="36">
        <f t="shared" si="9"/>
        <v>0.625</v>
      </c>
      <c r="J60" s="36">
        <f t="shared" si="10"/>
        <v>0.6370192307692307</v>
      </c>
      <c r="K60" s="36">
        <f t="shared" si="11"/>
        <v>0.6510416666666666</v>
      </c>
      <c r="L60" s="56">
        <f t="shared" si="14"/>
        <v>52.5</v>
      </c>
    </row>
    <row r="61" spans="1:12" ht="12.75" customHeight="1">
      <c r="A61" s="63">
        <v>3.5</v>
      </c>
      <c r="B61" s="28">
        <f t="shared" si="12"/>
        <v>23.5</v>
      </c>
      <c r="C61" s="28">
        <f t="shared" si="13"/>
        <v>169</v>
      </c>
      <c r="D61" s="96" t="s">
        <v>671</v>
      </c>
      <c r="E61" s="177" t="s">
        <v>667</v>
      </c>
      <c r="F61" s="176"/>
      <c r="G61" s="36">
        <f t="shared" si="7"/>
        <v>0.6145833333333333</v>
      </c>
      <c r="H61" s="36">
        <f t="shared" si="8"/>
        <v>0.6243055555555556</v>
      </c>
      <c r="I61" s="36">
        <f t="shared" si="9"/>
        <v>0.6354166666666666</v>
      </c>
      <c r="J61" s="36">
        <f t="shared" si="10"/>
        <v>0.6482371794871795</v>
      </c>
      <c r="K61" s="36">
        <f t="shared" si="11"/>
        <v>0.6631944444444444</v>
      </c>
      <c r="L61" s="56">
        <f t="shared" si="14"/>
        <v>56</v>
      </c>
    </row>
    <row r="62" spans="1:12" ht="12.75" customHeight="1">
      <c r="A62" s="63">
        <v>2</v>
      </c>
      <c r="B62" s="28">
        <f t="shared" si="12"/>
        <v>21.5</v>
      </c>
      <c r="C62" s="28">
        <f t="shared" si="13"/>
        <v>171</v>
      </c>
      <c r="D62" s="96" t="s">
        <v>672</v>
      </c>
      <c r="E62" s="177" t="s">
        <v>153</v>
      </c>
      <c r="F62" s="176"/>
      <c r="G62" s="36">
        <f t="shared" si="7"/>
        <v>0.6197916666666666</v>
      </c>
      <c r="H62" s="36">
        <f t="shared" si="8"/>
        <v>0.6298611111111111</v>
      </c>
      <c r="I62" s="36">
        <f t="shared" si="9"/>
        <v>0.6413690476190477</v>
      </c>
      <c r="J62" s="36">
        <f t="shared" si="10"/>
        <v>0.6546474358974359</v>
      </c>
      <c r="K62" s="36">
        <f t="shared" si="11"/>
        <v>0.6701388888888888</v>
      </c>
      <c r="L62" s="56">
        <f t="shared" si="14"/>
        <v>58</v>
      </c>
    </row>
    <row r="63" spans="1:12" ht="12.75" customHeight="1">
      <c r="A63" s="63">
        <v>1.5</v>
      </c>
      <c r="B63" s="28">
        <f t="shared" si="12"/>
        <v>20</v>
      </c>
      <c r="C63" s="28">
        <f t="shared" si="13"/>
        <v>172.5</v>
      </c>
      <c r="D63" s="286" t="s">
        <v>673</v>
      </c>
      <c r="E63" s="177" t="s">
        <v>153</v>
      </c>
      <c r="F63" s="176"/>
      <c r="G63" s="36">
        <f t="shared" si="7"/>
        <v>0.6236979166666666</v>
      </c>
      <c r="H63" s="36">
        <f t="shared" si="8"/>
        <v>0.6340277777777777</v>
      </c>
      <c r="I63" s="36">
        <f t="shared" si="9"/>
        <v>0.6458333333333333</v>
      </c>
      <c r="J63" s="36">
        <f t="shared" si="10"/>
        <v>0.6594551282051282</v>
      </c>
      <c r="K63" s="36">
        <f t="shared" si="11"/>
        <v>0.6753472222222222</v>
      </c>
      <c r="L63" s="56">
        <f t="shared" si="14"/>
        <v>59.5</v>
      </c>
    </row>
    <row r="64" spans="1:13" ht="12.75" customHeight="1">
      <c r="A64" s="63">
        <v>6</v>
      </c>
      <c r="B64" s="28">
        <f t="shared" si="12"/>
        <v>14</v>
      </c>
      <c r="C64" s="28">
        <f t="shared" si="13"/>
        <v>178.5</v>
      </c>
      <c r="D64" s="96" t="s">
        <v>675</v>
      </c>
      <c r="E64" s="177" t="s">
        <v>674</v>
      </c>
      <c r="F64" s="176"/>
      <c r="G64" s="36">
        <f t="shared" si="7"/>
        <v>0.6393229166666666</v>
      </c>
      <c r="H64" s="36">
        <f t="shared" si="8"/>
        <v>0.6506944444444445</v>
      </c>
      <c r="I64" s="36">
        <f t="shared" si="9"/>
        <v>0.6636904761904762</v>
      </c>
      <c r="J64" s="36">
        <f t="shared" si="10"/>
        <v>0.6786858974358975</v>
      </c>
      <c r="K64" s="36">
        <f t="shared" si="11"/>
        <v>0.6961805555555556</v>
      </c>
      <c r="L64" s="56">
        <f t="shared" si="14"/>
        <v>65.5</v>
      </c>
      <c r="M64" s="48"/>
    </row>
    <row r="65" spans="1:13" ht="12.75" customHeight="1" hidden="1">
      <c r="A65" s="63"/>
      <c r="B65" s="28">
        <f t="shared" si="12"/>
        <v>14</v>
      </c>
      <c r="C65" s="28">
        <f t="shared" si="13"/>
        <v>178.5</v>
      </c>
      <c r="D65" s="96"/>
      <c r="E65" s="160"/>
      <c r="F65" s="176"/>
      <c r="G65" s="36">
        <f t="shared" si="7"/>
        <v>0.6393229166666666</v>
      </c>
      <c r="H65" s="36">
        <f t="shared" si="8"/>
        <v>0.6506944444444445</v>
      </c>
      <c r="I65" s="36">
        <f t="shared" si="9"/>
        <v>0.6636904761904762</v>
      </c>
      <c r="J65" s="36">
        <f t="shared" si="10"/>
        <v>0.6786858974358975</v>
      </c>
      <c r="K65" s="36">
        <f t="shared" si="11"/>
        <v>0.6961805555555556</v>
      </c>
      <c r="L65" s="56">
        <f t="shared" si="14"/>
        <v>65.5</v>
      </c>
      <c r="M65" s="48"/>
    </row>
    <row r="66" spans="1:13" ht="12.75" customHeight="1" hidden="1">
      <c r="A66" s="63"/>
      <c r="B66" s="28">
        <f t="shared" si="12"/>
        <v>14</v>
      </c>
      <c r="C66" s="28">
        <f t="shared" si="13"/>
        <v>178.5</v>
      </c>
      <c r="D66" s="96"/>
      <c r="E66" s="177"/>
      <c r="F66" s="176"/>
      <c r="G66" s="36">
        <f t="shared" si="7"/>
        <v>0.6393229166666666</v>
      </c>
      <c r="H66" s="36">
        <f t="shared" si="8"/>
        <v>0.6506944444444445</v>
      </c>
      <c r="I66" s="36">
        <f t="shared" si="9"/>
        <v>0.6636904761904762</v>
      </c>
      <c r="J66" s="36">
        <f t="shared" si="10"/>
        <v>0.6786858974358975</v>
      </c>
      <c r="K66" s="36">
        <f t="shared" si="11"/>
        <v>0.6961805555555556</v>
      </c>
      <c r="L66" s="56">
        <f t="shared" si="14"/>
        <v>65.5</v>
      </c>
      <c r="M66" s="48"/>
    </row>
    <row r="67" spans="1:13" ht="12.75" customHeight="1" hidden="1">
      <c r="A67" s="63"/>
      <c r="B67" s="28">
        <f t="shared" si="12"/>
        <v>14</v>
      </c>
      <c r="C67" s="28">
        <f t="shared" si="13"/>
        <v>178.5</v>
      </c>
      <c r="D67" s="96"/>
      <c r="E67" s="177"/>
      <c r="F67" s="176"/>
      <c r="G67" s="36">
        <f t="shared" si="7"/>
        <v>0.6393229166666666</v>
      </c>
      <c r="H67" s="36">
        <f t="shared" si="8"/>
        <v>0.6506944444444445</v>
      </c>
      <c r="I67" s="36">
        <f t="shared" si="9"/>
        <v>0.6636904761904762</v>
      </c>
      <c r="J67" s="36">
        <f t="shared" si="10"/>
        <v>0.6786858974358975</v>
      </c>
      <c r="K67" s="36">
        <f t="shared" si="11"/>
        <v>0.6961805555555556</v>
      </c>
      <c r="L67" s="56">
        <f t="shared" si="14"/>
        <v>65.5</v>
      </c>
      <c r="M67" s="48" t="s">
        <v>48</v>
      </c>
    </row>
    <row r="68" spans="1:13" ht="12.75" customHeight="1" hidden="1">
      <c r="A68" s="63"/>
      <c r="B68" s="28">
        <f t="shared" si="12"/>
        <v>14</v>
      </c>
      <c r="C68" s="28">
        <f t="shared" si="13"/>
        <v>178.5</v>
      </c>
      <c r="D68" s="96"/>
      <c r="E68" s="177"/>
      <c r="F68" s="176"/>
      <c r="G68" s="36">
        <f t="shared" si="7"/>
        <v>0.6393229166666666</v>
      </c>
      <c r="H68" s="36">
        <f t="shared" si="8"/>
        <v>0.6506944444444445</v>
      </c>
      <c r="I68" s="36">
        <f t="shared" si="9"/>
        <v>0.6636904761904762</v>
      </c>
      <c r="J68" s="36">
        <f t="shared" si="10"/>
        <v>0.6786858974358975</v>
      </c>
      <c r="K68" s="36">
        <f t="shared" si="11"/>
        <v>0.6961805555555556</v>
      </c>
      <c r="L68" s="56">
        <f t="shared" si="14"/>
        <v>65.5</v>
      </c>
      <c r="M68" s="48"/>
    </row>
    <row r="69" spans="1:13" ht="12.75" customHeight="1" hidden="1">
      <c r="A69" s="63"/>
      <c r="B69" s="28">
        <f t="shared" si="12"/>
        <v>14</v>
      </c>
      <c r="C69" s="28">
        <f t="shared" si="13"/>
        <v>178.5</v>
      </c>
      <c r="D69" s="96"/>
      <c r="E69" s="177"/>
      <c r="F69" s="176"/>
      <c r="G69" s="36">
        <f t="shared" si="7"/>
        <v>0.6393229166666666</v>
      </c>
      <c r="H69" s="36">
        <f t="shared" si="8"/>
        <v>0.6506944444444445</v>
      </c>
      <c r="I69" s="36">
        <f t="shared" si="9"/>
        <v>0.6636904761904762</v>
      </c>
      <c r="J69" s="36">
        <f t="shared" si="10"/>
        <v>0.6786858974358975</v>
      </c>
      <c r="K69" s="36">
        <f t="shared" si="11"/>
        <v>0.6961805555555556</v>
      </c>
      <c r="L69" s="56">
        <f t="shared" si="14"/>
        <v>65.5</v>
      </c>
      <c r="M69" s="48"/>
    </row>
    <row r="70" spans="1:13" ht="12.75" customHeight="1" hidden="1">
      <c r="A70" s="63"/>
      <c r="B70" s="28">
        <f t="shared" si="12"/>
        <v>14</v>
      </c>
      <c r="C70" s="28">
        <f t="shared" si="13"/>
        <v>178.5</v>
      </c>
      <c r="D70" s="96"/>
      <c r="E70" s="177"/>
      <c r="F70" s="176"/>
      <c r="G70" s="36">
        <f t="shared" si="7"/>
        <v>0.6393229166666666</v>
      </c>
      <c r="H70" s="36">
        <f t="shared" si="8"/>
        <v>0.6506944444444445</v>
      </c>
      <c r="I70" s="36">
        <f t="shared" si="9"/>
        <v>0.6636904761904762</v>
      </c>
      <c r="J70" s="36">
        <f t="shared" si="10"/>
        <v>0.6786858974358975</v>
      </c>
      <c r="K70" s="36">
        <f t="shared" si="11"/>
        <v>0.6961805555555556</v>
      </c>
      <c r="L70" s="56">
        <f t="shared" si="14"/>
        <v>65.5</v>
      </c>
      <c r="M70" s="48"/>
    </row>
    <row r="71" spans="1:13" ht="12.75" customHeight="1" hidden="1">
      <c r="A71" s="63"/>
      <c r="B71" s="28">
        <f t="shared" si="12"/>
        <v>14</v>
      </c>
      <c r="C71" s="28">
        <f t="shared" si="13"/>
        <v>178.5</v>
      </c>
      <c r="D71" s="96"/>
      <c r="E71" s="177"/>
      <c r="F71" s="176"/>
      <c r="G71" s="36">
        <f t="shared" si="7"/>
        <v>0.6393229166666666</v>
      </c>
      <c r="H71" s="36">
        <f t="shared" si="8"/>
        <v>0.6506944444444445</v>
      </c>
      <c r="I71" s="36">
        <f t="shared" si="9"/>
        <v>0.6636904761904762</v>
      </c>
      <c r="J71" s="36">
        <f t="shared" si="10"/>
        <v>0.6786858974358975</v>
      </c>
      <c r="K71" s="36">
        <f t="shared" si="11"/>
        <v>0.6961805555555556</v>
      </c>
      <c r="L71" s="56">
        <f t="shared" si="14"/>
        <v>65.5</v>
      </c>
      <c r="M71" s="48"/>
    </row>
    <row r="72" spans="1:13" ht="12.75" customHeight="1" hidden="1">
      <c r="A72" s="63"/>
      <c r="B72" s="28">
        <f t="shared" si="12"/>
        <v>14</v>
      </c>
      <c r="C72" s="28">
        <f t="shared" si="13"/>
        <v>178.5</v>
      </c>
      <c r="D72" s="96"/>
      <c r="E72" s="177"/>
      <c r="F72" s="176"/>
      <c r="G72" s="36">
        <f t="shared" si="7"/>
        <v>0.6393229166666666</v>
      </c>
      <c r="H72" s="36">
        <f t="shared" si="8"/>
        <v>0.6506944444444445</v>
      </c>
      <c r="I72" s="36">
        <f t="shared" si="9"/>
        <v>0.6636904761904762</v>
      </c>
      <c r="J72" s="36">
        <f t="shared" si="10"/>
        <v>0.6786858974358975</v>
      </c>
      <c r="K72" s="36">
        <f t="shared" si="11"/>
        <v>0.6961805555555556</v>
      </c>
      <c r="L72" s="56">
        <f t="shared" si="14"/>
        <v>65.5</v>
      </c>
      <c r="M72" s="48"/>
    </row>
    <row r="73" spans="1:13" ht="12.75" customHeight="1" hidden="1">
      <c r="A73" s="63"/>
      <c r="B73" s="28">
        <f t="shared" si="12"/>
        <v>14</v>
      </c>
      <c r="C73" s="28">
        <f t="shared" si="13"/>
        <v>178.5</v>
      </c>
      <c r="D73" s="96"/>
      <c r="E73" s="177"/>
      <c r="F73" s="176"/>
      <c r="G73" s="36">
        <f t="shared" si="7"/>
        <v>0.6393229166666666</v>
      </c>
      <c r="H73" s="36">
        <f t="shared" si="8"/>
        <v>0.6506944444444445</v>
      </c>
      <c r="I73" s="36">
        <f t="shared" si="9"/>
        <v>0.6636904761904762</v>
      </c>
      <c r="J73" s="36">
        <f t="shared" si="10"/>
        <v>0.6786858974358975</v>
      </c>
      <c r="K73" s="36">
        <f t="shared" si="11"/>
        <v>0.6961805555555556</v>
      </c>
      <c r="L73" s="56">
        <f t="shared" si="14"/>
        <v>65.5</v>
      </c>
      <c r="M73" s="48"/>
    </row>
    <row r="74" spans="1:13" ht="12.75" customHeight="1" hidden="1">
      <c r="A74" s="63"/>
      <c r="B74" s="28">
        <f t="shared" si="12"/>
        <v>14</v>
      </c>
      <c r="C74" s="28">
        <f t="shared" si="13"/>
        <v>178.5</v>
      </c>
      <c r="D74" s="96"/>
      <c r="E74" s="177"/>
      <c r="F74" s="176"/>
      <c r="G74" s="36">
        <f t="shared" si="7"/>
        <v>0.6393229166666666</v>
      </c>
      <c r="H74" s="36">
        <f t="shared" si="8"/>
        <v>0.6506944444444445</v>
      </c>
      <c r="I74" s="36">
        <f t="shared" si="9"/>
        <v>0.6636904761904762</v>
      </c>
      <c r="J74" s="36">
        <f t="shared" si="10"/>
        <v>0.6786858974358975</v>
      </c>
      <c r="K74" s="36">
        <f t="shared" si="11"/>
        <v>0.6961805555555556</v>
      </c>
      <c r="L74" s="56">
        <f t="shared" si="14"/>
        <v>65.5</v>
      </c>
      <c r="M74" s="50"/>
    </row>
    <row r="75" spans="1:13" ht="12.75" customHeight="1" hidden="1">
      <c r="A75" s="63"/>
      <c r="B75" s="28">
        <f t="shared" si="12"/>
        <v>14</v>
      </c>
      <c r="C75" s="28">
        <f t="shared" si="13"/>
        <v>178.5</v>
      </c>
      <c r="D75" s="96"/>
      <c r="E75" s="177"/>
      <c r="F75" s="176"/>
      <c r="G75" s="36">
        <f t="shared" si="7"/>
        <v>0.6393229166666666</v>
      </c>
      <c r="H75" s="36">
        <f t="shared" si="8"/>
        <v>0.6506944444444445</v>
      </c>
      <c r="I75" s="36">
        <f t="shared" si="9"/>
        <v>0.6636904761904762</v>
      </c>
      <c r="J75" s="36">
        <f t="shared" si="10"/>
        <v>0.6786858974358975</v>
      </c>
      <c r="K75" s="36">
        <f t="shared" si="11"/>
        <v>0.6961805555555556</v>
      </c>
      <c r="L75" s="56">
        <f t="shared" si="14"/>
        <v>65.5</v>
      </c>
      <c r="M75" s="50"/>
    </row>
    <row r="76" spans="1:13" ht="12.75" customHeight="1" hidden="1">
      <c r="A76" s="63"/>
      <c r="B76" s="28">
        <f t="shared" si="12"/>
        <v>14</v>
      </c>
      <c r="C76" s="28">
        <f t="shared" si="13"/>
        <v>178.5</v>
      </c>
      <c r="D76" s="96"/>
      <c r="E76" s="177"/>
      <c r="F76" s="176"/>
      <c r="G76" s="36">
        <f t="shared" si="7"/>
        <v>0.6393229166666666</v>
      </c>
      <c r="H76" s="36">
        <f t="shared" si="8"/>
        <v>0.6506944444444445</v>
      </c>
      <c r="I76" s="36">
        <f t="shared" si="9"/>
        <v>0.6636904761904762</v>
      </c>
      <c r="J76" s="36">
        <f t="shared" si="10"/>
        <v>0.6786858974358975</v>
      </c>
      <c r="K76" s="36">
        <f t="shared" si="11"/>
        <v>0.6961805555555556</v>
      </c>
      <c r="L76" s="56">
        <f t="shared" si="14"/>
        <v>65.5</v>
      </c>
      <c r="M76" s="16"/>
    </row>
    <row r="77" spans="1:12" ht="12.75" customHeight="1" hidden="1">
      <c r="A77" s="63"/>
      <c r="B77" s="28">
        <f t="shared" si="12"/>
        <v>14</v>
      </c>
      <c r="C77" s="28">
        <f t="shared" si="13"/>
        <v>178.5</v>
      </c>
      <c r="D77" s="96"/>
      <c r="E77" s="177"/>
      <c r="F77" s="176"/>
      <c r="G77" s="36">
        <f t="shared" si="7"/>
        <v>0.6393229166666666</v>
      </c>
      <c r="H77" s="36">
        <f t="shared" si="8"/>
        <v>0.6506944444444445</v>
      </c>
      <c r="I77" s="36">
        <f t="shared" si="9"/>
        <v>0.6636904761904762</v>
      </c>
      <c r="J77" s="36">
        <f t="shared" si="10"/>
        <v>0.6786858974358975</v>
      </c>
      <c r="K77" s="36">
        <f t="shared" si="11"/>
        <v>0.6961805555555556</v>
      </c>
      <c r="L77" s="56">
        <f t="shared" si="14"/>
        <v>65.5</v>
      </c>
    </row>
    <row r="78" spans="1:12" ht="12.75" customHeight="1" hidden="1">
      <c r="A78" s="63"/>
      <c r="B78" s="28">
        <f t="shared" si="12"/>
        <v>14</v>
      </c>
      <c r="C78" s="28">
        <f t="shared" si="13"/>
        <v>178.5</v>
      </c>
      <c r="D78" s="96"/>
      <c r="E78" s="177"/>
      <c r="F78" s="176"/>
      <c r="G78" s="36">
        <f t="shared" si="7"/>
        <v>0.6393229166666666</v>
      </c>
      <c r="H78" s="36">
        <f t="shared" si="8"/>
        <v>0.6506944444444445</v>
      </c>
      <c r="I78" s="36">
        <f t="shared" si="9"/>
        <v>0.6636904761904762</v>
      </c>
      <c r="J78" s="36">
        <f t="shared" si="10"/>
        <v>0.6786858974358975</v>
      </c>
      <c r="K78" s="36">
        <f t="shared" si="11"/>
        <v>0.6961805555555556</v>
      </c>
      <c r="L78" s="56">
        <f t="shared" si="14"/>
        <v>65.5</v>
      </c>
    </row>
    <row r="79" spans="1:12" ht="12.75" customHeight="1" hidden="1">
      <c r="A79" s="63"/>
      <c r="B79" s="28">
        <f t="shared" si="12"/>
        <v>14</v>
      </c>
      <c r="C79" s="28">
        <f t="shared" si="13"/>
        <v>178.5</v>
      </c>
      <c r="D79" s="96"/>
      <c r="E79" s="177"/>
      <c r="F79" s="176"/>
      <c r="G79" s="36">
        <f t="shared" si="7"/>
        <v>0.6393229166666666</v>
      </c>
      <c r="H79" s="36">
        <f t="shared" si="8"/>
        <v>0.6506944444444445</v>
      </c>
      <c r="I79" s="36">
        <f t="shared" si="9"/>
        <v>0.6636904761904762</v>
      </c>
      <c r="J79" s="36">
        <f t="shared" si="10"/>
        <v>0.6786858974358975</v>
      </c>
      <c r="K79" s="36">
        <f t="shared" si="11"/>
        <v>0.6961805555555556</v>
      </c>
      <c r="L79" s="56">
        <f t="shared" si="14"/>
        <v>65.5</v>
      </c>
    </row>
    <row r="80" spans="1:12" ht="12.75" customHeight="1">
      <c r="A80" s="63">
        <v>14</v>
      </c>
      <c r="B80" s="28">
        <f t="shared" si="12"/>
        <v>0</v>
      </c>
      <c r="C80" s="28">
        <f t="shared" si="13"/>
        <v>192.5</v>
      </c>
      <c r="D80" s="179" t="s">
        <v>676</v>
      </c>
      <c r="E80" s="177"/>
      <c r="F80" s="176"/>
      <c r="G80" s="36">
        <f t="shared" si="7"/>
        <v>0.67578125</v>
      </c>
      <c r="H80" s="36">
        <f t="shared" si="8"/>
        <v>0.6895833333333333</v>
      </c>
      <c r="I80" s="36">
        <f t="shared" si="9"/>
        <v>0.7053571428571428</v>
      </c>
      <c r="J80" s="36">
        <f t="shared" si="10"/>
        <v>0.7235576923076923</v>
      </c>
      <c r="K80" s="36">
        <f t="shared" si="11"/>
        <v>0.7447916666666666</v>
      </c>
      <c r="L80" s="56">
        <f t="shared" si="14"/>
        <v>79.5</v>
      </c>
    </row>
  </sheetData>
  <sheetProtection/>
  <mergeCells count="7">
    <mergeCell ref="L1:M1"/>
    <mergeCell ref="A2:K2"/>
    <mergeCell ref="A3:K3"/>
    <mergeCell ref="G6:K6"/>
    <mergeCell ref="A4:K4"/>
    <mergeCell ref="C5:G5"/>
    <mergeCell ref="A1:K1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6" r:id="rId2"/>
  <headerFooter alignWithMargins="0">
    <oddFooter>&amp;L&amp;F   &amp;D  &amp;T&amp;R&amp;8Les communes en lettres majuscules sont des
chefs-lieux de cantons, sous-préfectures ou préfectures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28">
      <selection activeCell="D57" sqref="D57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52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7" t="s">
        <v>1</v>
      </c>
      <c r="M1" s="387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83" t="s">
        <v>54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11"/>
      <c r="M2" s="6"/>
      <c r="N2" s="11"/>
      <c r="O2" s="11"/>
      <c r="P2" s="5"/>
      <c r="Q2" s="5"/>
      <c r="R2" s="5"/>
      <c r="S2" s="12"/>
    </row>
    <row r="3" spans="1:19" ht="12.75" customHeight="1">
      <c r="A3" s="383" t="s">
        <v>60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1" ht="12.75" customHeight="1">
      <c r="A4" s="381" t="s">
        <v>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4" ht="12.75" customHeight="1">
      <c r="A5" s="17"/>
      <c r="B5" s="10"/>
      <c r="C5" s="383" t="s">
        <v>780</v>
      </c>
      <c r="D5" s="383"/>
      <c r="E5" s="383"/>
      <c r="F5" s="383"/>
      <c r="G5" s="383"/>
      <c r="H5" s="17">
        <v>192</v>
      </c>
      <c r="I5" s="10" t="s">
        <v>5</v>
      </c>
      <c r="J5" s="10"/>
      <c r="K5" s="53"/>
      <c r="L5" s="18">
        <v>0.10416666666666667</v>
      </c>
      <c r="M5" s="18">
        <v>0.10416666666666667</v>
      </c>
      <c r="N5" s="3" t="s">
        <v>6</v>
      </c>
    </row>
    <row r="6" spans="1:14" ht="12.75" customHeight="1">
      <c r="A6" s="19"/>
      <c r="B6" s="20" t="s">
        <v>5</v>
      </c>
      <c r="C6" s="54"/>
      <c r="D6" s="21" t="s">
        <v>7</v>
      </c>
      <c r="E6" s="22" t="s">
        <v>8</v>
      </c>
      <c r="F6" s="22" t="s">
        <v>9</v>
      </c>
      <c r="G6" s="380" t="s">
        <v>10</v>
      </c>
      <c r="H6" s="380"/>
      <c r="I6" s="380"/>
      <c r="J6" s="380"/>
      <c r="K6" s="380"/>
      <c r="L6" s="18">
        <v>0.4895833333333333</v>
      </c>
      <c r="M6" s="18">
        <v>0.4895833333333333</v>
      </c>
      <c r="N6" s="16" t="s">
        <v>11</v>
      </c>
    </row>
    <row r="7" spans="1:13" ht="12.75" customHeight="1" thickBot="1">
      <c r="A7" s="24" t="s">
        <v>12</v>
      </c>
      <c r="B7" s="25" t="s">
        <v>13</v>
      </c>
      <c r="C7" s="25" t="s">
        <v>14</v>
      </c>
      <c r="D7" s="26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4"/>
    </row>
    <row r="8" spans="1:13" ht="12.75" customHeight="1">
      <c r="A8" s="28"/>
      <c r="B8" s="28"/>
      <c r="C8" s="28"/>
      <c r="D8" s="286" t="s">
        <v>673</v>
      </c>
      <c r="E8" s="184"/>
      <c r="F8" s="128"/>
      <c r="G8" s="29"/>
      <c r="H8" s="30"/>
      <c r="I8" s="30"/>
      <c r="J8" s="30"/>
      <c r="K8" s="30"/>
      <c r="L8" s="32"/>
      <c r="M8" s="4"/>
    </row>
    <row r="9" spans="1:15" ht="12.75" customHeight="1">
      <c r="A9" s="182">
        <v>0</v>
      </c>
      <c r="B9" s="183">
        <f>$H$5</f>
        <v>192</v>
      </c>
      <c r="C9" s="183">
        <v>0</v>
      </c>
      <c r="D9" s="179" t="s">
        <v>676</v>
      </c>
      <c r="E9" s="302" t="s">
        <v>577</v>
      </c>
      <c r="F9" s="184"/>
      <c r="G9" s="185">
        <f>$L$5</f>
        <v>0.10416666666666667</v>
      </c>
      <c r="H9" s="185">
        <f>$L$5</f>
        <v>0.10416666666666667</v>
      </c>
      <c r="I9" s="185">
        <f>$L$5</f>
        <v>0.10416666666666667</v>
      </c>
      <c r="J9" s="185">
        <f>$M$5</f>
        <v>0.10416666666666667</v>
      </c>
      <c r="K9" s="185">
        <f>$M$5</f>
        <v>0.10416666666666667</v>
      </c>
      <c r="L9" s="35"/>
      <c r="M9" s="4"/>
      <c r="N9" s="4"/>
      <c r="O9" s="4"/>
    </row>
    <row r="10" spans="1:15" ht="12.75" customHeight="1">
      <c r="A10" s="182">
        <v>4.5</v>
      </c>
      <c r="B10" s="183">
        <f>B9-A10</f>
        <v>187.5</v>
      </c>
      <c r="C10" s="183">
        <f>C9+A10</f>
        <v>4.5</v>
      </c>
      <c r="D10" s="186" t="s">
        <v>677</v>
      </c>
      <c r="E10" s="302" t="s">
        <v>678</v>
      </c>
      <c r="F10" s="184"/>
      <c r="G10" s="187">
        <f>SUM($G$9+$O$3*C10)</f>
        <v>0.11588541666666667</v>
      </c>
      <c r="H10" s="187">
        <f>SUM($H$9+$P$3*C10)</f>
        <v>0.11666666666666667</v>
      </c>
      <c r="I10" s="187">
        <f>SUM($I$9+$Q$3*C10)</f>
        <v>0.11755952380952381</v>
      </c>
      <c r="J10" s="187">
        <f>SUM($J$9+$R$3*C10)</f>
        <v>0.1185897435897436</v>
      </c>
      <c r="K10" s="187">
        <f>SUM($K$9+$S$3*C10)</f>
        <v>0.11979166666666667</v>
      </c>
      <c r="L10" s="35"/>
      <c r="M10" s="4"/>
      <c r="N10" s="4"/>
      <c r="O10" s="4"/>
    </row>
    <row r="11" spans="1:15" ht="12.75" customHeight="1">
      <c r="A11" s="182">
        <v>2.5</v>
      </c>
      <c r="B11" s="183">
        <f aca="true" t="shared" si="0" ref="B11:B49">B10-A11</f>
        <v>185</v>
      </c>
      <c r="C11" s="183">
        <f aca="true" t="shared" si="1" ref="C11:C49">C10+A11</f>
        <v>7</v>
      </c>
      <c r="D11" s="186" t="s">
        <v>679</v>
      </c>
      <c r="E11" s="302" t="s">
        <v>678</v>
      </c>
      <c r="F11" s="184"/>
      <c r="G11" s="187">
        <f aca="true" t="shared" si="2" ref="G11:G49">SUM($G$9+$O$3*C11)</f>
        <v>0.12239583333333334</v>
      </c>
      <c r="H11" s="187">
        <f aca="true" t="shared" si="3" ref="H11:H49">SUM($H$9+$P$3*C11)</f>
        <v>0.12361111111111112</v>
      </c>
      <c r="I11" s="187">
        <f aca="true" t="shared" si="4" ref="I11:I49">SUM($I$9+$Q$3*C11)</f>
        <v>0.125</v>
      </c>
      <c r="J11" s="187">
        <f aca="true" t="shared" si="5" ref="J11:J49">SUM($J$9+$R$3*C11)</f>
        <v>0.1266025641025641</v>
      </c>
      <c r="K11" s="187">
        <f aca="true" t="shared" si="6" ref="K11:K49">SUM($K$9+$S$3*C11)</f>
        <v>0.1284722222222222</v>
      </c>
      <c r="L11" s="35"/>
      <c r="M11" s="4"/>
      <c r="N11" s="4"/>
      <c r="O11" s="4"/>
    </row>
    <row r="12" spans="1:15" ht="12.75" customHeight="1">
      <c r="A12" s="182">
        <v>3</v>
      </c>
      <c r="B12" s="183">
        <f t="shared" si="0"/>
        <v>182</v>
      </c>
      <c r="C12" s="183">
        <f t="shared" si="1"/>
        <v>10</v>
      </c>
      <c r="D12" s="186" t="s">
        <v>680</v>
      </c>
      <c r="E12" s="302" t="s">
        <v>577</v>
      </c>
      <c r="F12" s="184"/>
      <c r="G12" s="187">
        <f t="shared" si="2"/>
        <v>0.13020833333333334</v>
      </c>
      <c r="H12" s="187">
        <f t="shared" si="3"/>
        <v>0.13194444444444445</v>
      </c>
      <c r="I12" s="187">
        <f t="shared" si="4"/>
        <v>0.13392857142857142</v>
      </c>
      <c r="J12" s="187">
        <f t="shared" si="5"/>
        <v>0.13621794871794873</v>
      </c>
      <c r="K12" s="187">
        <f t="shared" si="6"/>
        <v>0.1388888888888889</v>
      </c>
      <c r="L12" s="35"/>
      <c r="M12" s="4"/>
      <c r="N12" s="4"/>
      <c r="O12" s="4"/>
    </row>
    <row r="13" spans="1:15" ht="12.75" customHeight="1">
      <c r="A13" s="182">
        <v>7</v>
      </c>
      <c r="B13" s="183">
        <f t="shared" si="0"/>
        <v>175</v>
      </c>
      <c r="C13" s="183">
        <f t="shared" si="1"/>
        <v>17</v>
      </c>
      <c r="D13" s="186" t="s">
        <v>681</v>
      </c>
      <c r="E13" s="302" t="s">
        <v>577</v>
      </c>
      <c r="F13" s="184"/>
      <c r="G13" s="187">
        <f t="shared" si="2"/>
        <v>0.1484375</v>
      </c>
      <c r="H13" s="187">
        <f t="shared" si="3"/>
        <v>0.15138888888888888</v>
      </c>
      <c r="I13" s="187">
        <f t="shared" si="4"/>
        <v>0.15476190476190477</v>
      </c>
      <c r="J13" s="187">
        <f t="shared" si="5"/>
        <v>0.15865384615384615</v>
      </c>
      <c r="K13" s="187">
        <f t="shared" si="6"/>
        <v>0.16319444444444445</v>
      </c>
      <c r="L13" s="35"/>
      <c r="M13" s="4"/>
      <c r="N13" s="4"/>
      <c r="O13" s="4"/>
    </row>
    <row r="14" spans="1:15" ht="12.75" customHeight="1">
      <c r="A14" s="182">
        <v>11</v>
      </c>
      <c r="B14" s="183">
        <f t="shared" si="0"/>
        <v>164</v>
      </c>
      <c r="C14" s="183">
        <f t="shared" si="1"/>
        <v>28</v>
      </c>
      <c r="D14" s="186" t="s">
        <v>683</v>
      </c>
      <c r="E14" s="302" t="s">
        <v>682</v>
      </c>
      <c r="F14" s="184"/>
      <c r="G14" s="187">
        <f t="shared" si="2"/>
        <v>0.17708333333333331</v>
      </c>
      <c r="H14" s="187">
        <f t="shared" si="3"/>
        <v>0.18194444444444444</v>
      </c>
      <c r="I14" s="187">
        <f t="shared" si="4"/>
        <v>0.1875</v>
      </c>
      <c r="J14" s="187">
        <f t="shared" si="5"/>
        <v>0.19391025641025642</v>
      </c>
      <c r="K14" s="187">
        <f t="shared" si="6"/>
        <v>0.2013888888888889</v>
      </c>
      <c r="L14" s="35"/>
      <c r="M14" s="4"/>
      <c r="N14" s="4"/>
      <c r="O14" s="4"/>
    </row>
    <row r="15" spans="1:15" ht="12.75" customHeight="1">
      <c r="A15" s="182">
        <v>3.5</v>
      </c>
      <c r="B15" s="183">
        <f t="shared" si="0"/>
        <v>160.5</v>
      </c>
      <c r="C15" s="183">
        <f t="shared" si="1"/>
        <v>31.5</v>
      </c>
      <c r="D15" s="186" t="s">
        <v>684</v>
      </c>
      <c r="E15" s="302" t="s">
        <v>306</v>
      </c>
      <c r="F15" s="184"/>
      <c r="G15" s="187">
        <f t="shared" si="2"/>
        <v>0.18619791666666669</v>
      </c>
      <c r="H15" s="187">
        <f t="shared" si="3"/>
        <v>0.19166666666666665</v>
      </c>
      <c r="I15" s="187">
        <f t="shared" si="4"/>
        <v>0.19791666666666669</v>
      </c>
      <c r="J15" s="187">
        <f t="shared" si="5"/>
        <v>0.20512820512820512</v>
      </c>
      <c r="K15" s="187">
        <f t="shared" si="6"/>
        <v>0.21354166666666669</v>
      </c>
      <c r="L15" s="35"/>
      <c r="M15" s="4"/>
      <c r="N15" s="4"/>
      <c r="O15" s="4"/>
    </row>
    <row r="16" spans="1:15" ht="12.75" customHeight="1">
      <c r="A16" s="182">
        <v>6</v>
      </c>
      <c r="B16" s="183">
        <f t="shared" si="0"/>
        <v>154.5</v>
      </c>
      <c r="C16" s="183">
        <f t="shared" si="1"/>
        <v>37.5</v>
      </c>
      <c r="D16" s="186" t="s">
        <v>781</v>
      </c>
      <c r="E16" s="302" t="s">
        <v>162</v>
      </c>
      <c r="F16" s="184"/>
      <c r="G16" s="187">
        <f t="shared" si="2"/>
        <v>0.20182291666666669</v>
      </c>
      <c r="H16" s="187">
        <f t="shared" si="3"/>
        <v>0.20833333333333331</v>
      </c>
      <c r="I16" s="187">
        <f t="shared" si="4"/>
        <v>0.21577380952380953</v>
      </c>
      <c r="J16" s="187">
        <f t="shared" si="5"/>
        <v>0.22435897435897434</v>
      </c>
      <c r="K16" s="187">
        <f t="shared" si="6"/>
        <v>0.234375</v>
      </c>
      <c r="L16" s="35"/>
      <c r="M16" s="4"/>
      <c r="N16" s="4"/>
      <c r="O16" s="4"/>
    </row>
    <row r="17" spans="1:15" ht="12.75" customHeight="1">
      <c r="A17" s="182">
        <v>2</v>
      </c>
      <c r="B17" s="183">
        <f t="shared" si="0"/>
        <v>152.5</v>
      </c>
      <c r="C17" s="183">
        <f t="shared" si="1"/>
        <v>39.5</v>
      </c>
      <c r="D17" s="186" t="s">
        <v>686</v>
      </c>
      <c r="E17" s="302" t="s">
        <v>685</v>
      </c>
      <c r="F17" s="184"/>
      <c r="G17" s="187">
        <f t="shared" si="2"/>
        <v>0.20703125</v>
      </c>
      <c r="H17" s="187">
        <f t="shared" si="3"/>
        <v>0.21388888888888888</v>
      </c>
      <c r="I17" s="187">
        <f t="shared" si="4"/>
        <v>0.22172619047619047</v>
      </c>
      <c r="J17" s="187">
        <f t="shared" si="5"/>
        <v>0.23076923076923078</v>
      </c>
      <c r="K17" s="187">
        <f t="shared" si="6"/>
        <v>0.24131944444444442</v>
      </c>
      <c r="L17" s="35"/>
      <c r="M17" s="4"/>
      <c r="N17" s="4"/>
      <c r="O17" s="4"/>
    </row>
    <row r="18" spans="1:15" ht="12.75" customHeight="1">
      <c r="A18" s="182">
        <v>2.5</v>
      </c>
      <c r="B18" s="183">
        <f t="shared" si="0"/>
        <v>150</v>
      </c>
      <c r="C18" s="183">
        <f t="shared" si="1"/>
        <v>42</v>
      </c>
      <c r="D18" s="186" t="s">
        <v>687</v>
      </c>
      <c r="E18" s="302" t="s">
        <v>688</v>
      </c>
      <c r="F18" s="184"/>
      <c r="G18" s="187">
        <f t="shared" si="2"/>
        <v>0.21354166666666669</v>
      </c>
      <c r="H18" s="187">
        <f t="shared" si="3"/>
        <v>0.22083333333333333</v>
      </c>
      <c r="I18" s="187">
        <f t="shared" si="4"/>
        <v>0.22916666666666669</v>
      </c>
      <c r="J18" s="187">
        <f t="shared" si="5"/>
        <v>0.23878205128205127</v>
      </c>
      <c r="K18" s="187">
        <f t="shared" si="6"/>
        <v>0.25</v>
      </c>
      <c r="L18" s="35"/>
      <c r="M18" s="4"/>
      <c r="N18" s="4"/>
      <c r="O18" s="4"/>
    </row>
    <row r="19" spans="1:15" ht="12.75" customHeight="1">
      <c r="A19" s="182">
        <v>6.5</v>
      </c>
      <c r="B19" s="183">
        <f t="shared" si="0"/>
        <v>143.5</v>
      </c>
      <c r="C19" s="183">
        <f t="shared" si="1"/>
        <v>48.5</v>
      </c>
      <c r="D19" s="186" t="s">
        <v>689</v>
      </c>
      <c r="E19" s="302" t="s">
        <v>95</v>
      </c>
      <c r="F19" s="184"/>
      <c r="G19" s="187">
        <f t="shared" si="2"/>
        <v>0.23046875</v>
      </c>
      <c r="H19" s="187">
        <f t="shared" si="3"/>
        <v>0.23888888888888887</v>
      </c>
      <c r="I19" s="187">
        <f t="shared" si="4"/>
        <v>0.24851190476190477</v>
      </c>
      <c r="J19" s="187">
        <f t="shared" si="5"/>
        <v>0.25961538461538464</v>
      </c>
      <c r="K19" s="187">
        <f t="shared" si="6"/>
        <v>0.2725694444444444</v>
      </c>
      <c r="L19" s="35"/>
      <c r="M19" s="4"/>
      <c r="N19" s="4"/>
      <c r="O19" s="4"/>
    </row>
    <row r="20" spans="1:15" ht="12.75" customHeight="1">
      <c r="A20" s="182">
        <v>2.5</v>
      </c>
      <c r="B20" s="183">
        <f t="shared" si="0"/>
        <v>141</v>
      </c>
      <c r="C20" s="183">
        <f t="shared" si="1"/>
        <v>51</v>
      </c>
      <c r="D20" s="186" t="s">
        <v>690</v>
      </c>
      <c r="E20" s="302" t="s">
        <v>691</v>
      </c>
      <c r="F20" s="184"/>
      <c r="G20" s="187">
        <f t="shared" si="2"/>
        <v>0.23697916666666669</v>
      </c>
      <c r="H20" s="187">
        <f t="shared" si="3"/>
        <v>0.24583333333333335</v>
      </c>
      <c r="I20" s="187">
        <f t="shared" si="4"/>
        <v>0.25595238095238093</v>
      </c>
      <c r="J20" s="187">
        <f t="shared" si="5"/>
        <v>0.2676282051282051</v>
      </c>
      <c r="K20" s="187">
        <f t="shared" si="6"/>
        <v>0.28125</v>
      </c>
      <c r="L20" s="35"/>
      <c r="M20" s="4"/>
      <c r="N20" s="4"/>
      <c r="O20" s="4"/>
    </row>
    <row r="21" spans="1:15" ht="12.75" customHeight="1">
      <c r="A21" s="182">
        <v>3</v>
      </c>
      <c r="B21" s="183">
        <f t="shared" si="0"/>
        <v>138</v>
      </c>
      <c r="C21" s="183">
        <f t="shared" si="1"/>
        <v>54</v>
      </c>
      <c r="D21" s="180" t="s">
        <v>738</v>
      </c>
      <c r="E21" s="302" t="s">
        <v>154</v>
      </c>
      <c r="F21" s="184"/>
      <c r="G21" s="187">
        <f t="shared" si="2"/>
        <v>0.24479166666666669</v>
      </c>
      <c r="H21" s="187">
        <f t="shared" si="3"/>
        <v>0.25416666666666665</v>
      </c>
      <c r="I21" s="187">
        <f t="shared" si="4"/>
        <v>0.2648809523809524</v>
      </c>
      <c r="J21" s="187">
        <f t="shared" si="5"/>
        <v>0.27724358974358976</v>
      </c>
      <c r="K21" s="187">
        <f t="shared" si="6"/>
        <v>0.2916666666666667</v>
      </c>
      <c r="L21" s="35"/>
      <c r="M21" s="4"/>
      <c r="N21" s="4"/>
      <c r="O21" s="4"/>
    </row>
    <row r="22" spans="1:15" ht="12.75" customHeight="1">
      <c r="A22" s="360">
        <v>4</v>
      </c>
      <c r="B22" s="361">
        <f t="shared" si="0"/>
        <v>134</v>
      </c>
      <c r="C22" s="361">
        <f t="shared" si="1"/>
        <v>58</v>
      </c>
      <c r="D22" s="362" t="s">
        <v>692</v>
      </c>
      <c r="E22" s="363" t="s">
        <v>154</v>
      </c>
      <c r="F22" s="364"/>
      <c r="G22" s="365">
        <f t="shared" si="2"/>
        <v>0.2552083333333333</v>
      </c>
      <c r="H22" s="365">
        <f t="shared" si="3"/>
        <v>0.2652777777777778</v>
      </c>
      <c r="I22" s="365">
        <f t="shared" si="4"/>
        <v>0.2767857142857143</v>
      </c>
      <c r="J22" s="365">
        <f t="shared" si="5"/>
        <v>0.2900641025641026</v>
      </c>
      <c r="K22" s="365">
        <f t="shared" si="6"/>
        <v>0.3055555555555555</v>
      </c>
      <c r="L22" s="35"/>
      <c r="M22" s="4"/>
      <c r="N22" s="4"/>
      <c r="O22" s="4"/>
    </row>
    <row r="23" spans="1:15" ht="12.75" customHeight="1">
      <c r="A23" s="182">
        <v>3.5</v>
      </c>
      <c r="B23" s="183">
        <f t="shared" si="0"/>
        <v>130.5</v>
      </c>
      <c r="C23" s="183">
        <f t="shared" si="1"/>
        <v>61.5</v>
      </c>
      <c r="D23" s="335" t="s">
        <v>693</v>
      </c>
      <c r="E23" s="302" t="s">
        <v>694</v>
      </c>
      <c r="F23" s="184"/>
      <c r="G23" s="187">
        <f t="shared" si="2"/>
        <v>0.2643229166666667</v>
      </c>
      <c r="H23" s="187">
        <f t="shared" si="3"/>
        <v>0.27499999999999997</v>
      </c>
      <c r="I23" s="187">
        <f t="shared" si="4"/>
        <v>0.28720238095238093</v>
      </c>
      <c r="J23" s="187">
        <f t="shared" si="5"/>
        <v>0.30128205128205127</v>
      </c>
      <c r="K23" s="187">
        <f t="shared" si="6"/>
        <v>0.3177083333333333</v>
      </c>
      <c r="L23" s="35"/>
      <c r="M23" s="4"/>
      <c r="N23" s="4"/>
      <c r="O23" s="4"/>
    </row>
    <row r="24" spans="1:15" ht="12.75" customHeight="1">
      <c r="A24" s="182">
        <v>7.5</v>
      </c>
      <c r="B24" s="183">
        <f t="shared" si="0"/>
        <v>123</v>
      </c>
      <c r="C24" s="183">
        <f t="shared" si="1"/>
        <v>69</v>
      </c>
      <c r="D24" s="186" t="s">
        <v>782</v>
      </c>
      <c r="E24" s="302" t="s">
        <v>694</v>
      </c>
      <c r="F24" s="184"/>
      <c r="G24" s="187">
        <f t="shared" si="2"/>
        <v>0.2838541666666667</v>
      </c>
      <c r="H24" s="187">
        <f t="shared" si="3"/>
        <v>0.29583333333333334</v>
      </c>
      <c r="I24" s="187">
        <f t="shared" si="4"/>
        <v>0.30952380952380953</v>
      </c>
      <c r="J24" s="187">
        <f t="shared" si="5"/>
        <v>0.32532051282051283</v>
      </c>
      <c r="K24" s="187">
        <f t="shared" si="6"/>
        <v>0.34375</v>
      </c>
      <c r="L24" s="35"/>
      <c r="M24" s="4"/>
      <c r="N24" s="4"/>
      <c r="O24" s="4"/>
    </row>
    <row r="25" spans="1:15" ht="12.75" customHeight="1">
      <c r="A25" s="182">
        <v>14</v>
      </c>
      <c r="B25" s="183">
        <f t="shared" si="0"/>
        <v>109</v>
      </c>
      <c r="C25" s="183">
        <f t="shared" si="1"/>
        <v>83</v>
      </c>
      <c r="D25" s="186" t="s">
        <v>695</v>
      </c>
      <c r="E25" s="302" t="s">
        <v>694</v>
      </c>
      <c r="F25" s="184"/>
      <c r="G25" s="187">
        <f t="shared" si="2"/>
        <v>0.3203125</v>
      </c>
      <c r="H25" s="187">
        <f t="shared" si="3"/>
        <v>0.3347222222222222</v>
      </c>
      <c r="I25" s="187">
        <f t="shared" si="4"/>
        <v>0.35119047619047616</v>
      </c>
      <c r="J25" s="187">
        <f t="shared" si="5"/>
        <v>0.3701923076923077</v>
      </c>
      <c r="K25" s="187">
        <f t="shared" si="6"/>
        <v>0.3923611111111111</v>
      </c>
      <c r="L25" s="35"/>
      <c r="M25" s="4"/>
      <c r="N25" s="4"/>
      <c r="O25" s="4"/>
    </row>
    <row r="26" spans="1:15" ht="12.75" customHeight="1">
      <c r="A26" s="182">
        <v>6</v>
      </c>
      <c r="B26" s="183">
        <f t="shared" si="0"/>
        <v>103</v>
      </c>
      <c r="C26" s="183">
        <f t="shared" si="1"/>
        <v>89</v>
      </c>
      <c r="D26" s="186" t="s">
        <v>696</v>
      </c>
      <c r="E26" s="302" t="s">
        <v>694</v>
      </c>
      <c r="F26" s="184"/>
      <c r="G26" s="187">
        <f t="shared" si="2"/>
        <v>0.3359375</v>
      </c>
      <c r="H26" s="187">
        <f t="shared" si="3"/>
        <v>0.35138888888888886</v>
      </c>
      <c r="I26" s="187">
        <f t="shared" si="4"/>
        <v>0.36904761904761907</v>
      </c>
      <c r="J26" s="187">
        <f t="shared" si="5"/>
        <v>0.3894230769230769</v>
      </c>
      <c r="K26" s="187">
        <f t="shared" si="6"/>
        <v>0.4131944444444444</v>
      </c>
      <c r="L26" s="35"/>
      <c r="M26" s="4"/>
      <c r="N26" s="4"/>
      <c r="O26" s="4"/>
    </row>
    <row r="27" spans="1:15" ht="12.75" customHeight="1">
      <c r="A27" s="182">
        <v>5</v>
      </c>
      <c r="B27" s="183">
        <f t="shared" si="0"/>
        <v>98</v>
      </c>
      <c r="C27" s="183">
        <f t="shared" si="1"/>
        <v>94</v>
      </c>
      <c r="D27" s="186" t="s">
        <v>698</v>
      </c>
      <c r="E27" s="302" t="s">
        <v>697</v>
      </c>
      <c r="F27" s="184"/>
      <c r="G27" s="187">
        <f t="shared" si="2"/>
        <v>0.3489583333333333</v>
      </c>
      <c r="H27" s="187">
        <f t="shared" si="3"/>
        <v>0.36527777777777776</v>
      </c>
      <c r="I27" s="187">
        <f t="shared" si="4"/>
        <v>0.38392857142857145</v>
      </c>
      <c r="J27" s="187">
        <f t="shared" si="5"/>
        <v>0.40544871794871795</v>
      </c>
      <c r="K27" s="187">
        <f t="shared" si="6"/>
        <v>0.4305555555555556</v>
      </c>
      <c r="L27" s="35"/>
      <c r="M27" s="4"/>
      <c r="N27" s="4"/>
      <c r="O27" s="4"/>
    </row>
    <row r="28" spans="1:15" ht="12.75" customHeight="1">
      <c r="A28" s="182">
        <v>6</v>
      </c>
      <c r="B28" s="183">
        <f t="shared" si="0"/>
        <v>92</v>
      </c>
      <c r="C28" s="183">
        <f t="shared" si="1"/>
        <v>100</v>
      </c>
      <c r="D28" s="186" t="s">
        <v>699</v>
      </c>
      <c r="E28" s="302" t="s">
        <v>217</v>
      </c>
      <c r="F28" s="184"/>
      <c r="G28" s="187">
        <f t="shared" si="2"/>
        <v>0.3645833333333333</v>
      </c>
      <c r="H28" s="187">
        <f t="shared" si="3"/>
        <v>0.3819444444444444</v>
      </c>
      <c r="I28" s="187">
        <f t="shared" si="4"/>
        <v>0.4017857142857143</v>
      </c>
      <c r="J28" s="187">
        <f t="shared" si="5"/>
        <v>0.42467948717948717</v>
      </c>
      <c r="K28" s="187">
        <f t="shared" si="6"/>
        <v>0.4513888888888889</v>
      </c>
      <c r="M28" s="4"/>
      <c r="N28" s="4"/>
      <c r="O28" s="4"/>
    </row>
    <row r="29" spans="1:15" ht="12.75" customHeight="1">
      <c r="A29" s="182">
        <v>2</v>
      </c>
      <c r="B29" s="183">
        <f t="shared" si="0"/>
        <v>90</v>
      </c>
      <c r="C29" s="183">
        <f t="shared" si="1"/>
        <v>102</v>
      </c>
      <c r="D29" s="186" t="s">
        <v>702</v>
      </c>
      <c r="E29" s="302" t="s">
        <v>263</v>
      </c>
      <c r="F29" s="184"/>
      <c r="G29" s="187">
        <f t="shared" si="2"/>
        <v>0.3697916666666667</v>
      </c>
      <c r="H29" s="187">
        <f t="shared" si="3"/>
        <v>0.3875</v>
      </c>
      <c r="I29" s="187">
        <f t="shared" si="4"/>
        <v>0.40773809523809523</v>
      </c>
      <c r="J29" s="187">
        <f t="shared" si="5"/>
        <v>0.4310897435897436</v>
      </c>
      <c r="K29" s="187">
        <f t="shared" si="6"/>
        <v>0.4583333333333333</v>
      </c>
      <c r="M29" s="4"/>
      <c r="N29" s="4"/>
      <c r="O29" s="4"/>
    </row>
    <row r="30" spans="1:15" ht="12.75" customHeight="1">
      <c r="A30" s="182">
        <v>1.5</v>
      </c>
      <c r="B30" s="183">
        <f t="shared" si="0"/>
        <v>88.5</v>
      </c>
      <c r="C30" s="183">
        <f t="shared" si="1"/>
        <v>103.5</v>
      </c>
      <c r="D30" s="186" t="s">
        <v>703</v>
      </c>
      <c r="E30" s="302" t="s">
        <v>263</v>
      </c>
      <c r="F30" s="184"/>
      <c r="G30" s="187">
        <f t="shared" si="2"/>
        <v>0.3736979166666667</v>
      </c>
      <c r="H30" s="187">
        <f t="shared" si="3"/>
        <v>0.39166666666666666</v>
      </c>
      <c r="I30" s="187">
        <f t="shared" si="4"/>
        <v>0.41220238095238093</v>
      </c>
      <c r="J30" s="187">
        <f t="shared" si="5"/>
        <v>0.4358974358974359</v>
      </c>
      <c r="K30" s="187">
        <f t="shared" si="6"/>
        <v>0.4635416666666667</v>
      </c>
      <c r="M30" s="4"/>
      <c r="N30" s="4"/>
      <c r="O30" s="4"/>
    </row>
    <row r="31" spans="1:15" ht="12.75" customHeight="1">
      <c r="A31" s="182">
        <v>3</v>
      </c>
      <c r="B31" s="183">
        <f t="shared" si="0"/>
        <v>85.5</v>
      </c>
      <c r="C31" s="183">
        <f t="shared" si="1"/>
        <v>106.5</v>
      </c>
      <c r="D31" s="308" t="s">
        <v>704</v>
      </c>
      <c r="E31" s="302" t="s">
        <v>705</v>
      </c>
      <c r="F31" s="184"/>
      <c r="G31" s="187">
        <f t="shared" si="2"/>
        <v>0.3815104166666667</v>
      </c>
      <c r="H31" s="187">
        <f t="shared" si="3"/>
        <v>0.39999999999999997</v>
      </c>
      <c r="I31" s="187">
        <f t="shared" si="4"/>
        <v>0.4211309523809524</v>
      </c>
      <c r="J31" s="187">
        <f t="shared" si="5"/>
        <v>0.44551282051282054</v>
      </c>
      <c r="K31" s="187">
        <f t="shared" si="6"/>
        <v>0.4739583333333333</v>
      </c>
      <c r="M31" s="4"/>
      <c r="N31" s="4"/>
      <c r="O31" s="4"/>
    </row>
    <row r="32" spans="1:15" ht="12.75" customHeight="1">
      <c r="A32" s="182">
        <v>1</v>
      </c>
      <c r="B32" s="183">
        <f t="shared" si="0"/>
        <v>84.5</v>
      </c>
      <c r="C32" s="183">
        <f t="shared" si="1"/>
        <v>107.5</v>
      </c>
      <c r="D32" s="308" t="s">
        <v>706</v>
      </c>
      <c r="E32" s="302" t="s">
        <v>705</v>
      </c>
      <c r="F32" s="184"/>
      <c r="G32" s="187">
        <f t="shared" si="2"/>
        <v>0.3841145833333333</v>
      </c>
      <c r="H32" s="187">
        <f t="shared" si="3"/>
        <v>0.40277777777777773</v>
      </c>
      <c r="I32" s="187">
        <f t="shared" si="4"/>
        <v>0.42410714285714285</v>
      </c>
      <c r="J32" s="187">
        <f t="shared" si="5"/>
        <v>0.44871794871794873</v>
      </c>
      <c r="K32" s="187">
        <f t="shared" si="6"/>
        <v>0.4774305555555556</v>
      </c>
      <c r="M32" s="4"/>
      <c r="N32" s="4"/>
      <c r="O32" s="4"/>
    </row>
    <row r="33" spans="1:15" ht="12.75" customHeight="1">
      <c r="A33" s="182">
        <v>3</v>
      </c>
      <c r="B33" s="183">
        <f t="shared" si="0"/>
        <v>81.5</v>
      </c>
      <c r="C33" s="183">
        <f t="shared" si="1"/>
        <v>110.5</v>
      </c>
      <c r="D33" s="186" t="s">
        <v>700</v>
      </c>
      <c r="E33" s="302" t="s">
        <v>701</v>
      </c>
      <c r="F33" s="184"/>
      <c r="G33" s="187">
        <f t="shared" si="2"/>
        <v>0.3919270833333333</v>
      </c>
      <c r="H33" s="187">
        <f t="shared" si="3"/>
        <v>0.4111111111111111</v>
      </c>
      <c r="I33" s="187">
        <f t="shared" si="4"/>
        <v>0.4330357142857143</v>
      </c>
      <c r="J33" s="187">
        <f t="shared" si="5"/>
        <v>0.4583333333333333</v>
      </c>
      <c r="K33" s="187">
        <f t="shared" si="6"/>
        <v>0.4878472222222222</v>
      </c>
      <c r="M33" s="4"/>
      <c r="N33" s="4"/>
      <c r="O33" s="4"/>
    </row>
    <row r="34" spans="1:15" ht="12.75" customHeight="1">
      <c r="A34" s="182">
        <v>7</v>
      </c>
      <c r="B34" s="183">
        <f t="shared" si="0"/>
        <v>74.5</v>
      </c>
      <c r="C34" s="183">
        <f t="shared" si="1"/>
        <v>117.5</v>
      </c>
      <c r="D34" s="335" t="s">
        <v>502</v>
      </c>
      <c r="E34" s="184" t="s">
        <v>708</v>
      </c>
      <c r="F34" s="184"/>
      <c r="G34" s="187">
        <f t="shared" si="2"/>
        <v>0.41015625</v>
      </c>
      <c r="H34" s="187">
        <f t="shared" si="3"/>
        <v>0.4305555555555555</v>
      </c>
      <c r="I34" s="187">
        <f t="shared" si="4"/>
        <v>0.4538690476190476</v>
      </c>
      <c r="J34" s="187">
        <f t="shared" si="5"/>
        <v>0.4807692307692308</v>
      </c>
      <c r="K34" s="187">
        <f t="shared" si="6"/>
        <v>0.5121527777777778</v>
      </c>
      <c r="M34" s="4"/>
      <c r="N34" s="4"/>
      <c r="O34" s="4"/>
    </row>
    <row r="35" spans="1:15" ht="12.75" customHeight="1" hidden="1">
      <c r="A35" s="182"/>
      <c r="B35" s="183">
        <f t="shared" si="0"/>
        <v>74.5</v>
      </c>
      <c r="C35" s="183">
        <f t="shared" si="1"/>
        <v>117.5</v>
      </c>
      <c r="E35" s="184"/>
      <c r="F35" s="184"/>
      <c r="G35" s="187">
        <f t="shared" si="2"/>
        <v>0.41015625</v>
      </c>
      <c r="H35" s="187">
        <f t="shared" si="3"/>
        <v>0.4305555555555555</v>
      </c>
      <c r="I35" s="187">
        <f t="shared" si="4"/>
        <v>0.4538690476190476</v>
      </c>
      <c r="J35" s="187">
        <f t="shared" si="5"/>
        <v>0.4807692307692308</v>
      </c>
      <c r="K35" s="187">
        <f t="shared" si="6"/>
        <v>0.5121527777777778</v>
      </c>
      <c r="M35" s="4"/>
      <c r="N35" s="4"/>
      <c r="O35" s="4"/>
    </row>
    <row r="36" spans="1:15" ht="12.75" customHeight="1" hidden="1">
      <c r="A36" s="182"/>
      <c r="B36" s="183">
        <f t="shared" si="0"/>
        <v>74.5</v>
      </c>
      <c r="C36" s="183">
        <f t="shared" si="1"/>
        <v>117.5</v>
      </c>
      <c r="E36" s="184"/>
      <c r="G36" s="187">
        <f t="shared" si="2"/>
        <v>0.41015625</v>
      </c>
      <c r="H36" s="187">
        <f t="shared" si="3"/>
        <v>0.4305555555555555</v>
      </c>
      <c r="I36" s="187">
        <f t="shared" si="4"/>
        <v>0.4538690476190476</v>
      </c>
      <c r="J36" s="187">
        <f t="shared" si="5"/>
        <v>0.4807692307692308</v>
      </c>
      <c r="K36" s="187">
        <f t="shared" si="6"/>
        <v>0.5121527777777778</v>
      </c>
      <c r="L36" s="18"/>
      <c r="M36" s="4"/>
      <c r="N36" s="4"/>
      <c r="O36" s="4"/>
    </row>
    <row r="37" spans="1:15" ht="12.75" customHeight="1" hidden="1">
      <c r="A37" s="182"/>
      <c r="B37" s="183">
        <f t="shared" si="0"/>
        <v>74.5</v>
      </c>
      <c r="C37" s="183">
        <f t="shared" si="1"/>
        <v>117.5</v>
      </c>
      <c r="D37" s="186"/>
      <c r="E37" s="184"/>
      <c r="F37" s="184"/>
      <c r="G37" s="187">
        <f t="shared" si="2"/>
        <v>0.41015625</v>
      </c>
      <c r="H37" s="187">
        <f t="shared" si="3"/>
        <v>0.4305555555555555</v>
      </c>
      <c r="I37" s="187">
        <f t="shared" si="4"/>
        <v>0.4538690476190476</v>
      </c>
      <c r="J37" s="187">
        <f t="shared" si="5"/>
        <v>0.4807692307692308</v>
      </c>
      <c r="K37" s="187">
        <f t="shared" si="6"/>
        <v>0.5121527777777778</v>
      </c>
      <c r="L37" s="18"/>
      <c r="M37" s="4"/>
      <c r="N37" s="4"/>
      <c r="O37" s="4"/>
    </row>
    <row r="38" spans="1:15" ht="12.75" customHeight="1" hidden="1">
      <c r="A38" s="182"/>
      <c r="B38" s="183">
        <f t="shared" si="0"/>
        <v>74.5</v>
      </c>
      <c r="C38" s="183">
        <f t="shared" si="1"/>
        <v>117.5</v>
      </c>
      <c r="D38" s="186"/>
      <c r="E38" s="184"/>
      <c r="F38" s="184"/>
      <c r="G38" s="187">
        <f t="shared" si="2"/>
        <v>0.41015625</v>
      </c>
      <c r="H38" s="187">
        <f t="shared" si="3"/>
        <v>0.4305555555555555</v>
      </c>
      <c r="I38" s="187">
        <f t="shared" si="4"/>
        <v>0.4538690476190476</v>
      </c>
      <c r="J38" s="187">
        <f t="shared" si="5"/>
        <v>0.4807692307692308</v>
      </c>
      <c r="K38" s="187">
        <f t="shared" si="6"/>
        <v>0.5121527777777778</v>
      </c>
      <c r="L38" s="18"/>
      <c r="M38" s="4"/>
      <c r="N38" s="4"/>
      <c r="O38" s="4"/>
    </row>
    <row r="39" spans="1:15" ht="12.75" customHeight="1" hidden="1">
      <c r="A39" s="182"/>
      <c r="B39" s="183">
        <f t="shared" si="0"/>
        <v>74.5</v>
      </c>
      <c r="C39" s="183">
        <f t="shared" si="1"/>
        <v>117.5</v>
      </c>
      <c r="D39" s="186"/>
      <c r="E39" s="184"/>
      <c r="F39" s="184"/>
      <c r="G39" s="187">
        <f t="shared" si="2"/>
        <v>0.41015625</v>
      </c>
      <c r="H39" s="187">
        <f t="shared" si="3"/>
        <v>0.4305555555555555</v>
      </c>
      <c r="I39" s="187">
        <f t="shared" si="4"/>
        <v>0.4538690476190476</v>
      </c>
      <c r="J39" s="187">
        <f t="shared" si="5"/>
        <v>0.4807692307692308</v>
      </c>
      <c r="K39" s="187">
        <f t="shared" si="6"/>
        <v>0.5121527777777778</v>
      </c>
      <c r="L39" s="18"/>
      <c r="M39" s="4"/>
      <c r="N39" s="4"/>
      <c r="O39" s="4"/>
    </row>
    <row r="40" spans="1:15" ht="12.75" customHeight="1" hidden="1">
      <c r="A40" s="182"/>
      <c r="B40" s="183">
        <f t="shared" si="0"/>
        <v>74.5</v>
      </c>
      <c r="C40" s="183">
        <f t="shared" si="1"/>
        <v>117.5</v>
      </c>
      <c r="D40" s="186"/>
      <c r="E40" s="184"/>
      <c r="F40" s="184"/>
      <c r="G40" s="187">
        <f t="shared" si="2"/>
        <v>0.41015625</v>
      </c>
      <c r="H40" s="187">
        <f t="shared" si="3"/>
        <v>0.4305555555555555</v>
      </c>
      <c r="I40" s="187">
        <f t="shared" si="4"/>
        <v>0.4538690476190476</v>
      </c>
      <c r="J40" s="187">
        <f t="shared" si="5"/>
        <v>0.4807692307692308</v>
      </c>
      <c r="K40" s="187">
        <f t="shared" si="6"/>
        <v>0.5121527777777778</v>
      </c>
      <c r="L40" s="18"/>
      <c r="M40" s="4"/>
      <c r="N40" s="4"/>
      <c r="O40" s="4"/>
    </row>
    <row r="41" spans="1:15" ht="12.75" customHeight="1" hidden="1">
      <c r="A41" s="182"/>
      <c r="B41" s="183">
        <f t="shared" si="0"/>
        <v>74.5</v>
      </c>
      <c r="C41" s="183">
        <f t="shared" si="1"/>
        <v>117.5</v>
      </c>
      <c r="D41" s="186"/>
      <c r="E41" s="184"/>
      <c r="F41" s="184"/>
      <c r="G41" s="187">
        <f t="shared" si="2"/>
        <v>0.41015625</v>
      </c>
      <c r="H41" s="187">
        <f t="shared" si="3"/>
        <v>0.4305555555555555</v>
      </c>
      <c r="I41" s="187">
        <f t="shared" si="4"/>
        <v>0.4538690476190476</v>
      </c>
      <c r="J41" s="187">
        <f t="shared" si="5"/>
        <v>0.4807692307692308</v>
      </c>
      <c r="K41" s="187">
        <f t="shared" si="6"/>
        <v>0.5121527777777778</v>
      </c>
      <c r="L41" s="18"/>
      <c r="M41" s="4"/>
      <c r="N41" s="4"/>
      <c r="O41" s="4"/>
    </row>
    <row r="42" spans="1:15" ht="12.75" customHeight="1" hidden="1">
      <c r="A42" s="182"/>
      <c r="B42" s="183">
        <f t="shared" si="0"/>
        <v>74.5</v>
      </c>
      <c r="C42" s="183">
        <f t="shared" si="1"/>
        <v>117.5</v>
      </c>
      <c r="D42" s="186"/>
      <c r="E42" s="184"/>
      <c r="F42" s="184"/>
      <c r="G42" s="187">
        <f t="shared" si="2"/>
        <v>0.41015625</v>
      </c>
      <c r="H42" s="187">
        <f t="shared" si="3"/>
        <v>0.4305555555555555</v>
      </c>
      <c r="I42" s="187">
        <f t="shared" si="4"/>
        <v>0.4538690476190476</v>
      </c>
      <c r="J42" s="187">
        <f t="shared" si="5"/>
        <v>0.4807692307692308</v>
      </c>
      <c r="K42" s="187">
        <f t="shared" si="6"/>
        <v>0.5121527777777778</v>
      </c>
      <c r="L42" s="18"/>
      <c r="M42" s="4"/>
      <c r="N42" s="4"/>
      <c r="O42" s="4"/>
    </row>
    <row r="43" spans="1:15" ht="12.75" customHeight="1" hidden="1">
      <c r="A43" s="182"/>
      <c r="B43" s="183">
        <f t="shared" si="0"/>
        <v>74.5</v>
      </c>
      <c r="C43" s="183">
        <f t="shared" si="1"/>
        <v>117.5</v>
      </c>
      <c r="D43" s="186"/>
      <c r="E43" s="184"/>
      <c r="F43" s="184"/>
      <c r="G43" s="187">
        <f t="shared" si="2"/>
        <v>0.41015625</v>
      </c>
      <c r="H43" s="187">
        <f t="shared" si="3"/>
        <v>0.4305555555555555</v>
      </c>
      <c r="I43" s="187">
        <f t="shared" si="4"/>
        <v>0.4538690476190476</v>
      </c>
      <c r="J43" s="187">
        <f t="shared" si="5"/>
        <v>0.4807692307692308</v>
      </c>
      <c r="K43" s="187">
        <f t="shared" si="6"/>
        <v>0.5121527777777778</v>
      </c>
      <c r="L43" s="18"/>
      <c r="M43" s="4"/>
      <c r="N43" s="4"/>
      <c r="O43" s="4"/>
    </row>
    <row r="44" spans="1:15" ht="12.75" customHeight="1" hidden="1">
      <c r="A44" s="182"/>
      <c r="B44" s="183">
        <f t="shared" si="0"/>
        <v>74.5</v>
      </c>
      <c r="C44" s="183">
        <f t="shared" si="1"/>
        <v>117.5</v>
      </c>
      <c r="D44" s="186"/>
      <c r="E44" s="184"/>
      <c r="F44" s="184"/>
      <c r="G44" s="187">
        <f t="shared" si="2"/>
        <v>0.41015625</v>
      </c>
      <c r="H44" s="187">
        <f t="shared" si="3"/>
        <v>0.4305555555555555</v>
      </c>
      <c r="I44" s="187">
        <f t="shared" si="4"/>
        <v>0.4538690476190476</v>
      </c>
      <c r="J44" s="187">
        <f t="shared" si="5"/>
        <v>0.4807692307692308</v>
      </c>
      <c r="K44" s="187">
        <f t="shared" si="6"/>
        <v>0.5121527777777778</v>
      </c>
      <c r="L44" s="18"/>
      <c r="M44" s="4"/>
      <c r="N44" s="4"/>
      <c r="O44" s="4"/>
    </row>
    <row r="45" spans="1:15" ht="12.75" customHeight="1" hidden="1">
      <c r="A45" s="182"/>
      <c r="B45" s="183">
        <f t="shared" si="0"/>
        <v>74.5</v>
      </c>
      <c r="C45" s="183">
        <f t="shared" si="1"/>
        <v>117.5</v>
      </c>
      <c r="D45" s="186"/>
      <c r="E45" s="184"/>
      <c r="F45" s="184"/>
      <c r="G45" s="187">
        <f t="shared" si="2"/>
        <v>0.41015625</v>
      </c>
      <c r="H45" s="187">
        <f t="shared" si="3"/>
        <v>0.4305555555555555</v>
      </c>
      <c r="I45" s="187">
        <f t="shared" si="4"/>
        <v>0.4538690476190476</v>
      </c>
      <c r="J45" s="187">
        <f t="shared" si="5"/>
        <v>0.4807692307692308</v>
      </c>
      <c r="K45" s="187">
        <f t="shared" si="6"/>
        <v>0.5121527777777778</v>
      </c>
      <c r="L45" s="18"/>
      <c r="M45" s="4"/>
      <c r="N45" s="4"/>
      <c r="O45" s="4"/>
    </row>
    <row r="46" spans="1:15" ht="12.75" customHeight="1" hidden="1">
      <c r="A46" s="182"/>
      <c r="B46" s="183">
        <f t="shared" si="0"/>
        <v>74.5</v>
      </c>
      <c r="C46" s="183">
        <f t="shared" si="1"/>
        <v>117.5</v>
      </c>
      <c r="D46" s="186"/>
      <c r="E46" s="184"/>
      <c r="F46" s="184"/>
      <c r="G46" s="187">
        <f t="shared" si="2"/>
        <v>0.41015625</v>
      </c>
      <c r="H46" s="187">
        <f t="shared" si="3"/>
        <v>0.4305555555555555</v>
      </c>
      <c r="I46" s="187">
        <f t="shared" si="4"/>
        <v>0.4538690476190476</v>
      </c>
      <c r="J46" s="187">
        <f t="shared" si="5"/>
        <v>0.4807692307692308</v>
      </c>
      <c r="K46" s="187">
        <f t="shared" si="6"/>
        <v>0.5121527777777778</v>
      </c>
      <c r="L46" s="18"/>
      <c r="M46" s="4"/>
      <c r="N46" s="4"/>
      <c r="O46" s="4"/>
    </row>
    <row r="47" spans="1:15" ht="12.75" customHeight="1" hidden="1">
      <c r="A47" s="182"/>
      <c r="B47" s="183">
        <f t="shared" si="0"/>
        <v>74.5</v>
      </c>
      <c r="C47" s="183">
        <f t="shared" si="1"/>
        <v>117.5</v>
      </c>
      <c r="D47" s="186"/>
      <c r="E47" s="184"/>
      <c r="F47" s="184"/>
      <c r="G47" s="187">
        <f t="shared" si="2"/>
        <v>0.41015625</v>
      </c>
      <c r="H47" s="187">
        <f t="shared" si="3"/>
        <v>0.4305555555555555</v>
      </c>
      <c r="I47" s="187">
        <f t="shared" si="4"/>
        <v>0.4538690476190476</v>
      </c>
      <c r="J47" s="187">
        <f t="shared" si="5"/>
        <v>0.4807692307692308</v>
      </c>
      <c r="K47" s="187">
        <f t="shared" si="6"/>
        <v>0.5121527777777778</v>
      </c>
      <c r="L47" s="18"/>
      <c r="M47" s="4"/>
      <c r="N47" s="4"/>
      <c r="O47" s="4"/>
    </row>
    <row r="48" spans="1:15" ht="12.75" customHeight="1" hidden="1">
      <c r="A48" s="182"/>
      <c r="B48" s="183">
        <f t="shared" si="0"/>
        <v>74.5</v>
      </c>
      <c r="C48" s="183">
        <f t="shared" si="1"/>
        <v>117.5</v>
      </c>
      <c r="D48" s="186"/>
      <c r="E48" s="184"/>
      <c r="F48" s="184"/>
      <c r="G48" s="187">
        <f t="shared" si="2"/>
        <v>0.41015625</v>
      </c>
      <c r="H48" s="187">
        <f t="shared" si="3"/>
        <v>0.4305555555555555</v>
      </c>
      <c r="I48" s="187">
        <f t="shared" si="4"/>
        <v>0.4538690476190476</v>
      </c>
      <c r="J48" s="187">
        <f t="shared" si="5"/>
        <v>0.4807692307692308</v>
      </c>
      <c r="K48" s="187">
        <f t="shared" si="6"/>
        <v>0.5121527777777778</v>
      </c>
      <c r="L48" s="18"/>
      <c r="M48" s="4"/>
      <c r="N48" s="4"/>
      <c r="O48" s="4"/>
    </row>
    <row r="49" spans="1:15" ht="12.75" customHeight="1">
      <c r="A49" s="182">
        <v>2</v>
      </c>
      <c r="B49" s="183">
        <f t="shared" si="0"/>
        <v>72.5</v>
      </c>
      <c r="C49" s="183">
        <f t="shared" si="1"/>
        <v>119.5</v>
      </c>
      <c r="D49" s="188" t="s">
        <v>707</v>
      </c>
      <c r="E49" s="184" t="s">
        <v>251</v>
      </c>
      <c r="F49" s="184"/>
      <c r="G49" s="187">
        <f t="shared" si="2"/>
        <v>0.4153645833333333</v>
      </c>
      <c r="H49" s="187">
        <f t="shared" si="3"/>
        <v>0.4361111111111111</v>
      </c>
      <c r="I49" s="187">
        <f t="shared" si="4"/>
        <v>0.45982142857142855</v>
      </c>
      <c r="J49" s="187">
        <f t="shared" si="5"/>
        <v>0.48717948717948717</v>
      </c>
      <c r="K49" s="187">
        <f t="shared" si="6"/>
        <v>0.5190972222222222</v>
      </c>
      <c r="L49" s="18"/>
      <c r="M49" s="4"/>
      <c r="N49" s="4"/>
      <c r="O49" s="4"/>
    </row>
    <row r="50" spans="1:13" s="250" customFormat="1" ht="12.75" customHeight="1">
      <c r="A50" s="256"/>
      <c r="B50" s="257"/>
      <c r="C50" s="257"/>
      <c r="D50" s="258" t="s">
        <v>21</v>
      </c>
      <c r="E50" s="259"/>
      <c r="F50" s="259"/>
      <c r="G50" s="257"/>
      <c r="H50" s="257"/>
      <c r="I50" s="257"/>
      <c r="J50" s="257"/>
      <c r="K50" s="260"/>
      <c r="M50" s="253"/>
    </row>
    <row r="51" spans="1:13" ht="12.75" customHeight="1">
      <c r="A51" s="182">
        <v>0</v>
      </c>
      <c r="B51" s="183">
        <f>B49</f>
        <v>72.5</v>
      </c>
      <c r="C51" s="183">
        <f>C49</f>
        <v>119.5</v>
      </c>
      <c r="D51" s="188" t="s">
        <v>707</v>
      </c>
      <c r="E51" s="184" t="s">
        <v>251</v>
      </c>
      <c r="F51" s="184"/>
      <c r="G51" s="185">
        <f>$L$6</f>
        <v>0.4895833333333333</v>
      </c>
      <c r="H51" s="185">
        <f>$L$6</f>
        <v>0.4895833333333333</v>
      </c>
      <c r="I51" s="185">
        <f>$L$6</f>
        <v>0.4895833333333333</v>
      </c>
      <c r="J51" s="185">
        <f>$M$6</f>
        <v>0.4895833333333333</v>
      </c>
      <c r="K51" s="185">
        <f>$M$6</f>
        <v>0.4895833333333333</v>
      </c>
      <c r="L51" s="56">
        <f>A51</f>
        <v>0</v>
      </c>
      <c r="M51" s="4"/>
    </row>
    <row r="52" spans="1:13" ht="12.75" customHeight="1">
      <c r="A52" s="182">
        <v>4</v>
      </c>
      <c r="B52" s="183">
        <f>B51-A52</f>
        <v>68.5</v>
      </c>
      <c r="C52" s="183">
        <f>C51+A52</f>
        <v>123.5</v>
      </c>
      <c r="D52" s="186" t="s">
        <v>709</v>
      </c>
      <c r="E52" s="184" t="s">
        <v>251</v>
      </c>
      <c r="F52" s="184"/>
      <c r="G52" s="187">
        <f>SUM($H$51+$O$3*L52)</f>
        <v>0.5</v>
      </c>
      <c r="H52" s="187">
        <f>SUM($H$51+$P$3*L52)</f>
        <v>0.5006944444444444</v>
      </c>
      <c r="I52" s="187">
        <f>SUM($I$51+$Q$3*L52)</f>
        <v>0.5014880952380952</v>
      </c>
      <c r="J52" s="187">
        <f>SUM($J$51+$R$3*L52)</f>
        <v>0.5024038461538461</v>
      </c>
      <c r="K52" s="187">
        <f>SUM($K$51+$S$3*L52)</f>
        <v>0.5034722222222222</v>
      </c>
      <c r="L52" s="56">
        <f>L51+A52</f>
        <v>4</v>
      </c>
      <c r="M52" s="4"/>
    </row>
    <row r="53" spans="1:13" ht="12.75" customHeight="1">
      <c r="A53" s="182">
        <v>7</v>
      </c>
      <c r="B53" s="183">
        <f>B52-A53</f>
        <v>61.5</v>
      </c>
      <c r="C53" s="183">
        <f>C52+A53</f>
        <v>130.5</v>
      </c>
      <c r="D53" s="186" t="s">
        <v>710</v>
      </c>
      <c r="E53" s="184" t="s">
        <v>711</v>
      </c>
      <c r="F53" s="184"/>
      <c r="G53" s="187">
        <f aca="true" t="shared" si="7" ref="G53:G80">SUM($H$51+$O$3*L53)</f>
        <v>0.5182291666666666</v>
      </c>
      <c r="H53" s="187">
        <f aca="true" t="shared" si="8" ref="H53:H80">SUM($H$51+$P$3*L53)</f>
        <v>0.5201388888888888</v>
      </c>
      <c r="I53" s="187">
        <f aca="true" t="shared" si="9" ref="I53:I80">SUM($I$51+$Q$3*L53)</f>
        <v>0.5223214285714286</v>
      </c>
      <c r="J53" s="187">
        <f aca="true" t="shared" si="10" ref="J53:J80">SUM($J$51+$R$3*L53)</f>
        <v>0.5248397435897436</v>
      </c>
      <c r="K53" s="187">
        <f aca="true" t="shared" si="11" ref="K53:K80">SUM($K$51+$S$3*L53)</f>
        <v>0.5277777777777778</v>
      </c>
      <c r="L53" s="56">
        <f aca="true" t="shared" si="12" ref="L53:L80">L52+A53</f>
        <v>11</v>
      </c>
      <c r="M53" s="4"/>
    </row>
    <row r="54" spans="1:13" ht="12.75" customHeight="1">
      <c r="A54" s="182">
        <v>9.5</v>
      </c>
      <c r="B54" s="183">
        <f aca="true" t="shared" si="13" ref="B54:B60">B53-A54</f>
        <v>52</v>
      </c>
      <c r="C54" s="183">
        <f aca="true" t="shared" si="14" ref="C54:C60">C53+A54</f>
        <v>140</v>
      </c>
      <c r="D54" s="181" t="s">
        <v>712</v>
      </c>
      <c r="E54" s="184" t="s">
        <v>711</v>
      </c>
      <c r="F54" s="184"/>
      <c r="G54" s="187">
        <f t="shared" si="7"/>
        <v>0.54296875</v>
      </c>
      <c r="H54" s="187">
        <f t="shared" si="8"/>
        <v>0.5465277777777777</v>
      </c>
      <c r="I54" s="187">
        <f t="shared" si="9"/>
        <v>0.550595238095238</v>
      </c>
      <c r="J54" s="187">
        <f t="shared" si="10"/>
        <v>0.5552884615384616</v>
      </c>
      <c r="K54" s="187">
        <f t="shared" si="11"/>
        <v>0.5607638888888888</v>
      </c>
      <c r="L54" s="56">
        <f t="shared" si="12"/>
        <v>20.5</v>
      </c>
      <c r="M54" s="4"/>
    </row>
    <row r="55" spans="1:13" ht="12.75" customHeight="1">
      <c r="A55" s="182">
        <v>3.5</v>
      </c>
      <c r="B55" s="183">
        <f t="shared" si="13"/>
        <v>48.5</v>
      </c>
      <c r="C55" s="183">
        <f t="shared" si="14"/>
        <v>143.5</v>
      </c>
      <c r="D55" s="186" t="s">
        <v>713</v>
      </c>
      <c r="E55" s="184" t="s">
        <v>711</v>
      </c>
      <c r="F55" s="184"/>
      <c r="G55" s="187">
        <f t="shared" si="7"/>
        <v>0.5520833333333333</v>
      </c>
      <c r="H55" s="187">
        <f t="shared" si="8"/>
        <v>0.5562499999999999</v>
      </c>
      <c r="I55" s="187">
        <f t="shared" si="9"/>
        <v>0.5610119047619048</v>
      </c>
      <c r="J55" s="187">
        <f t="shared" si="10"/>
        <v>0.5665064102564102</v>
      </c>
      <c r="K55" s="187">
        <f t="shared" si="11"/>
        <v>0.5729166666666666</v>
      </c>
      <c r="L55" s="56">
        <f t="shared" si="12"/>
        <v>24</v>
      </c>
      <c r="M55" s="4"/>
    </row>
    <row r="56" spans="1:13" ht="12.75" customHeight="1">
      <c r="A56" s="182">
        <v>10</v>
      </c>
      <c r="B56" s="183">
        <f t="shared" si="13"/>
        <v>38.5</v>
      </c>
      <c r="C56" s="183">
        <f t="shared" si="14"/>
        <v>153.5</v>
      </c>
      <c r="D56" s="186" t="s">
        <v>783</v>
      </c>
      <c r="E56" s="184" t="s">
        <v>714</v>
      </c>
      <c r="F56" s="184"/>
      <c r="G56" s="187">
        <f t="shared" si="7"/>
        <v>0.578125</v>
      </c>
      <c r="H56" s="187">
        <f t="shared" si="8"/>
        <v>0.5840277777777777</v>
      </c>
      <c r="I56" s="187">
        <f t="shared" si="9"/>
        <v>0.5907738095238095</v>
      </c>
      <c r="J56" s="187">
        <f t="shared" si="10"/>
        <v>0.5985576923076923</v>
      </c>
      <c r="K56" s="187">
        <f t="shared" si="11"/>
        <v>0.6076388888888888</v>
      </c>
      <c r="L56" s="56">
        <f t="shared" si="12"/>
        <v>34</v>
      </c>
      <c r="M56" s="4"/>
    </row>
    <row r="57" spans="1:13" ht="12.75" customHeight="1">
      <c r="A57" s="182">
        <v>2</v>
      </c>
      <c r="B57" s="183">
        <f t="shared" si="13"/>
        <v>36.5</v>
      </c>
      <c r="C57" s="183">
        <f t="shared" si="14"/>
        <v>155.5</v>
      </c>
      <c r="D57" s="186" t="s">
        <v>784</v>
      </c>
      <c r="E57" s="184" t="s">
        <v>715</v>
      </c>
      <c r="F57" s="184"/>
      <c r="G57" s="187">
        <f t="shared" si="7"/>
        <v>0.5833333333333333</v>
      </c>
      <c r="H57" s="187">
        <f t="shared" si="8"/>
        <v>0.5895833333333333</v>
      </c>
      <c r="I57" s="187">
        <f t="shared" si="9"/>
        <v>0.5967261904761905</v>
      </c>
      <c r="J57" s="187">
        <f t="shared" si="10"/>
        <v>0.6049679487179487</v>
      </c>
      <c r="K57" s="187">
        <f t="shared" si="11"/>
        <v>0.6145833333333333</v>
      </c>
      <c r="L57" s="56">
        <f t="shared" si="12"/>
        <v>36</v>
      </c>
      <c r="M57" s="4"/>
    </row>
    <row r="58" spans="1:13" ht="12.75" customHeight="1">
      <c r="A58" s="182">
        <v>6</v>
      </c>
      <c r="B58" s="183">
        <f t="shared" si="13"/>
        <v>30.5</v>
      </c>
      <c r="C58" s="183">
        <f t="shared" si="14"/>
        <v>161.5</v>
      </c>
      <c r="D58" s="186" t="s">
        <v>716</v>
      </c>
      <c r="E58" s="184" t="s">
        <v>715</v>
      </c>
      <c r="F58" s="184"/>
      <c r="G58" s="187">
        <f t="shared" si="7"/>
        <v>0.5989583333333333</v>
      </c>
      <c r="H58" s="187">
        <f t="shared" si="8"/>
        <v>0.60625</v>
      </c>
      <c r="I58" s="187">
        <f t="shared" si="9"/>
        <v>0.6145833333333333</v>
      </c>
      <c r="J58" s="187">
        <f t="shared" si="10"/>
        <v>0.624198717948718</v>
      </c>
      <c r="K58" s="187">
        <f t="shared" si="11"/>
        <v>0.6354166666666666</v>
      </c>
      <c r="L58" s="56">
        <f t="shared" si="12"/>
        <v>42</v>
      </c>
      <c r="M58" s="4"/>
    </row>
    <row r="59" spans="1:13" ht="12.75" customHeight="1">
      <c r="A59" s="182">
        <v>2</v>
      </c>
      <c r="B59" s="183">
        <f t="shared" si="13"/>
        <v>28.5</v>
      </c>
      <c r="C59" s="183">
        <f t="shared" si="14"/>
        <v>163.5</v>
      </c>
      <c r="D59" s="186" t="s">
        <v>811</v>
      </c>
      <c r="E59" s="184" t="s">
        <v>715</v>
      </c>
      <c r="F59" s="184"/>
      <c r="G59" s="187">
        <f t="shared" si="7"/>
        <v>0.6041666666666666</v>
      </c>
      <c r="H59" s="187">
        <f t="shared" si="8"/>
        <v>0.6118055555555555</v>
      </c>
      <c r="I59" s="187">
        <f t="shared" si="9"/>
        <v>0.6205357142857142</v>
      </c>
      <c r="J59" s="187">
        <f t="shared" si="10"/>
        <v>0.6306089743589743</v>
      </c>
      <c r="K59" s="187">
        <f t="shared" si="11"/>
        <v>0.642361111111111</v>
      </c>
      <c r="L59" s="56">
        <f t="shared" si="12"/>
        <v>44</v>
      </c>
      <c r="M59" s="4"/>
    </row>
    <row r="60" spans="1:13" ht="12.75" customHeight="1">
      <c r="A60" s="182">
        <v>4.5</v>
      </c>
      <c r="B60" s="183">
        <f t="shared" si="13"/>
        <v>24</v>
      </c>
      <c r="C60" s="183">
        <f t="shared" si="14"/>
        <v>168</v>
      </c>
      <c r="D60" s="186" t="s">
        <v>785</v>
      </c>
      <c r="E60" s="184" t="s">
        <v>239</v>
      </c>
      <c r="F60" s="184"/>
      <c r="G60" s="187">
        <f t="shared" si="7"/>
        <v>0.6158854166666666</v>
      </c>
      <c r="H60" s="187">
        <f t="shared" si="8"/>
        <v>0.6243055555555556</v>
      </c>
      <c r="I60" s="187">
        <f t="shared" si="9"/>
        <v>0.6339285714285714</v>
      </c>
      <c r="J60" s="187">
        <f t="shared" si="10"/>
        <v>0.6450320512820513</v>
      </c>
      <c r="K60" s="187">
        <f t="shared" si="11"/>
        <v>0.657986111111111</v>
      </c>
      <c r="L60" s="56">
        <f t="shared" si="12"/>
        <v>48.5</v>
      </c>
      <c r="M60" s="4"/>
    </row>
    <row r="61" spans="1:13" ht="12.75" customHeight="1">
      <c r="A61" s="182">
        <v>2</v>
      </c>
      <c r="B61" s="183">
        <f aca="true" t="shared" si="15" ref="B61:B79">B60-A61</f>
        <v>22</v>
      </c>
      <c r="C61" s="183">
        <f aca="true" t="shared" si="16" ref="C61:C79">C60+A61</f>
        <v>170</v>
      </c>
      <c r="D61" s="186" t="s">
        <v>717</v>
      </c>
      <c r="E61" s="184" t="s">
        <v>715</v>
      </c>
      <c r="F61" s="184"/>
      <c r="G61" s="187">
        <f t="shared" si="7"/>
        <v>0.62109375</v>
      </c>
      <c r="H61" s="187">
        <f t="shared" si="8"/>
        <v>0.6298611111111111</v>
      </c>
      <c r="I61" s="187">
        <f t="shared" si="9"/>
        <v>0.6398809523809523</v>
      </c>
      <c r="J61" s="187">
        <f t="shared" si="10"/>
        <v>0.6514423076923077</v>
      </c>
      <c r="K61" s="187">
        <f t="shared" si="11"/>
        <v>0.6649305555555556</v>
      </c>
      <c r="L61" s="56">
        <f t="shared" si="12"/>
        <v>50.5</v>
      </c>
      <c r="M61" s="4"/>
    </row>
    <row r="62" spans="1:13" ht="12.75" customHeight="1">
      <c r="A62" s="182">
        <v>2</v>
      </c>
      <c r="B62" s="183">
        <f t="shared" si="15"/>
        <v>20</v>
      </c>
      <c r="C62" s="183">
        <f t="shared" si="16"/>
        <v>172</v>
      </c>
      <c r="D62" s="186" t="s">
        <v>718</v>
      </c>
      <c r="E62" s="184" t="s">
        <v>715</v>
      </c>
      <c r="F62" s="184"/>
      <c r="G62" s="187">
        <f t="shared" si="7"/>
        <v>0.6263020833333333</v>
      </c>
      <c r="H62" s="187">
        <f t="shared" si="8"/>
        <v>0.6354166666666666</v>
      </c>
      <c r="I62" s="187">
        <f t="shared" si="9"/>
        <v>0.6458333333333333</v>
      </c>
      <c r="J62" s="187">
        <f t="shared" si="10"/>
        <v>0.6578525641025641</v>
      </c>
      <c r="K62" s="187">
        <f t="shared" si="11"/>
        <v>0.671875</v>
      </c>
      <c r="L62" s="56">
        <f t="shared" si="12"/>
        <v>52.5</v>
      </c>
      <c r="M62" s="4"/>
    </row>
    <row r="63" spans="1:13" ht="12.75" customHeight="1">
      <c r="A63" s="182">
        <v>1.5</v>
      </c>
      <c r="B63" s="183">
        <f t="shared" si="15"/>
        <v>18.5</v>
      </c>
      <c r="C63" s="183">
        <f t="shared" si="16"/>
        <v>173.5</v>
      </c>
      <c r="D63" s="186" t="s">
        <v>719</v>
      </c>
      <c r="E63" s="184" t="s">
        <v>720</v>
      </c>
      <c r="F63" s="184"/>
      <c r="G63" s="187">
        <f t="shared" si="7"/>
        <v>0.6302083333333333</v>
      </c>
      <c r="H63" s="187">
        <f t="shared" si="8"/>
        <v>0.6395833333333333</v>
      </c>
      <c r="I63" s="187">
        <f t="shared" si="9"/>
        <v>0.6502976190476191</v>
      </c>
      <c r="J63" s="187">
        <f t="shared" si="10"/>
        <v>0.6626602564102564</v>
      </c>
      <c r="K63" s="187">
        <f t="shared" si="11"/>
        <v>0.6770833333333333</v>
      </c>
      <c r="L63" s="56">
        <f t="shared" si="12"/>
        <v>54</v>
      </c>
      <c r="M63" s="4"/>
    </row>
    <row r="64" spans="1:13" ht="12.75" customHeight="1">
      <c r="A64" s="182">
        <v>6.5</v>
      </c>
      <c r="B64" s="183">
        <f t="shared" si="15"/>
        <v>12</v>
      </c>
      <c r="C64" s="183">
        <f t="shared" si="16"/>
        <v>180</v>
      </c>
      <c r="D64" s="186" t="s">
        <v>786</v>
      </c>
      <c r="E64" s="184" t="s">
        <v>721</v>
      </c>
      <c r="F64" s="184"/>
      <c r="G64" s="187">
        <f t="shared" si="7"/>
        <v>0.6471354166666666</v>
      </c>
      <c r="H64" s="187">
        <f t="shared" si="8"/>
        <v>0.6576388888888889</v>
      </c>
      <c r="I64" s="187">
        <f t="shared" si="9"/>
        <v>0.6696428571428571</v>
      </c>
      <c r="J64" s="187">
        <f t="shared" si="10"/>
        <v>0.6834935897435898</v>
      </c>
      <c r="K64" s="187">
        <f t="shared" si="11"/>
        <v>0.6996527777777777</v>
      </c>
      <c r="L64" s="56">
        <f t="shared" si="12"/>
        <v>60.5</v>
      </c>
      <c r="M64" s="4"/>
    </row>
    <row r="65" spans="1:13" ht="12.75" customHeight="1">
      <c r="A65" s="182">
        <v>6.5</v>
      </c>
      <c r="B65" s="183">
        <f t="shared" si="15"/>
        <v>5.5</v>
      </c>
      <c r="C65" s="183">
        <f t="shared" si="16"/>
        <v>186.5</v>
      </c>
      <c r="D65" s="186" t="s">
        <v>722</v>
      </c>
      <c r="E65" s="192" t="s">
        <v>721</v>
      </c>
      <c r="F65" s="184"/>
      <c r="G65" s="187">
        <f t="shared" si="7"/>
        <v>0.6640625</v>
      </c>
      <c r="H65" s="187">
        <f t="shared" si="8"/>
        <v>0.6756944444444444</v>
      </c>
      <c r="I65" s="187">
        <f t="shared" si="9"/>
        <v>0.6889880952380952</v>
      </c>
      <c r="J65" s="187">
        <f t="shared" si="10"/>
        <v>0.704326923076923</v>
      </c>
      <c r="K65" s="187">
        <f t="shared" si="11"/>
        <v>0.7222222222222222</v>
      </c>
      <c r="L65" s="56">
        <f t="shared" si="12"/>
        <v>67</v>
      </c>
      <c r="M65" s="4"/>
    </row>
    <row r="66" spans="1:13" ht="12.75" customHeight="1" hidden="1">
      <c r="A66" s="182"/>
      <c r="B66" s="183">
        <f t="shared" si="15"/>
        <v>5.5</v>
      </c>
      <c r="C66" s="183">
        <f t="shared" si="16"/>
        <v>186.5</v>
      </c>
      <c r="D66" s="186"/>
      <c r="E66" s="184"/>
      <c r="F66" s="184"/>
      <c r="G66" s="187">
        <f t="shared" si="7"/>
        <v>0.6640625</v>
      </c>
      <c r="H66" s="187">
        <f t="shared" si="8"/>
        <v>0.6756944444444444</v>
      </c>
      <c r="I66" s="187">
        <f t="shared" si="9"/>
        <v>0.6889880952380952</v>
      </c>
      <c r="J66" s="187">
        <f t="shared" si="10"/>
        <v>0.704326923076923</v>
      </c>
      <c r="K66" s="187">
        <f t="shared" si="11"/>
        <v>0.7222222222222222</v>
      </c>
      <c r="L66" s="56">
        <f t="shared" si="12"/>
        <v>67</v>
      </c>
      <c r="M66" s="4"/>
    </row>
    <row r="67" spans="1:13" ht="12.75" customHeight="1" hidden="1">
      <c r="A67" s="182"/>
      <c r="B67" s="183">
        <f t="shared" si="15"/>
        <v>5.5</v>
      </c>
      <c r="C67" s="183">
        <f t="shared" si="16"/>
        <v>186.5</v>
      </c>
      <c r="D67" s="186"/>
      <c r="E67" s="184"/>
      <c r="F67" s="184"/>
      <c r="G67" s="187">
        <f t="shared" si="7"/>
        <v>0.6640625</v>
      </c>
      <c r="H67" s="187">
        <f t="shared" si="8"/>
        <v>0.6756944444444444</v>
      </c>
      <c r="I67" s="187">
        <f t="shared" si="9"/>
        <v>0.6889880952380952</v>
      </c>
      <c r="J67" s="187">
        <f t="shared" si="10"/>
        <v>0.704326923076923</v>
      </c>
      <c r="K67" s="187">
        <f t="shared" si="11"/>
        <v>0.7222222222222222</v>
      </c>
      <c r="L67" s="56">
        <f t="shared" si="12"/>
        <v>67</v>
      </c>
      <c r="M67" s="4"/>
    </row>
    <row r="68" spans="1:13" ht="12.75" customHeight="1" hidden="1">
      <c r="A68" s="182"/>
      <c r="B68" s="183">
        <f t="shared" si="15"/>
        <v>5.5</v>
      </c>
      <c r="C68" s="183">
        <f t="shared" si="16"/>
        <v>186.5</v>
      </c>
      <c r="D68" s="186"/>
      <c r="E68" s="184"/>
      <c r="F68" s="184"/>
      <c r="G68" s="187">
        <f t="shared" si="7"/>
        <v>0.6640625</v>
      </c>
      <c r="H68" s="187">
        <f t="shared" si="8"/>
        <v>0.6756944444444444</v>
      </c>
      <c r="I68" s="187">
        <f t="shared" si="9"/>
        <v>0.6889880952380952</v>
      </c>
      <c r="J68" s="187">
        <f t="shared" si="10"/>
        <v>0.704326923076923</v>
      </c>
      <c r="K68" s="187">
        <f t="shared" si="11"/>
        <v>0.7222222222222222</v>
      </c>
      <c r="L68" s="56">
        <f t="shared" si="12"/>
        <v>67</v>
      </c>
      <c r="M68" s="55"/>
    </row>
    <row r="69" spans="1:13" ht="12.75" customHeight="1" hidden="1">
      <c r="A69" s="182"/>
      <c r="B69" s="183">
        <f t="shared" si="15"/>
        <v>5.5</v>
      </c>
      <c r="C69" s="183">
        <f t="shared" si="16"/>
        <v>186.5</v>
      </c>
      <c r="D69" s="186"/>
      <c r="E69" s="184"/>
      <c r="F69" s="184"/>
      <c r="G69" s="187">
        <f t="shared" si="7"/>
        <v>0.6640625</v>
      </c>
      <c r="H69" s="187">
        <f t="shared" si="8"/>
        <v>0.6756944444444444</v>
      </c>
      <c r="I69" s="187">
        <f t="shared" si="9"/>
        <v>0.6889880952380952</v>
      </c>
      <c r="J69" s="187">
        <f t="shared" si="10"/>
        <v>0.704326923076923</v>
      </c>
      <c r="K69" s="187">
        <f t="shared" si="11"/>
        <v>0.7222222222222222</v>
      </c>
      <c r="L69" s="56">
        <f t="shared" si="12"/>
        <v>67</v>
      </c>
      <c r="M69" s="4"/>
    </row>
    <row r="70" spans="1:13" ht="12.75" customHeight="1" hidden="1">
      <c r="A70" s="182"/>
      <c r="B70" s="183">
        <f t="shared" si="15"/>
        <v>5.5</v>
      </c>
      <c r="C70" s="183">
        <f t="shared" si="16"/>
        <v>186.5</v>
      </c>
      <c r="D70" s="186"/>
      <c r="E70" s="184"/>
      <c r="F70" s="184"/>
      <c r="G70" s="187">
        <f t="shared" si="7"/>
        <v>0.6640625</v>
      </c>
      <c r="H70" s="187">
        <f t="shared" si="8"/>
        <v>0.6756944444444444</v>
      </c>
      <c r="I70" s="187">
        <f t="shared" si="9"/>
        <v>0.6889880952380952</v>
      </c>
      <c r="J70" s="187">
        <f t="shared" si="10"/>
        <v>0.704326923076923</v>
      </c>
      <c r="K70" s="187">
        <f t="shared" si="11"/>
        <v>0.7222222222222222</v>
      </c>
      <c r="L70" s="56">
        <f t="shared" si="12"/>
        <v>67</v>
      </c>
      <c r="M70" s="4"/>
    </row>
    <row r="71" spans="1:13" ht="12.75" customHeight="1" hidden="1">
      <c r="A71" s="182"/>
      <c r="B71" s="183">
        <f t="shared" si="15"/>
        <v>5.5</v>
      </c>
      <c r="C71" s="183">
        <f t="shared" si="16"/>
        <v>186.5</v>
      </c>
      <c r="D71" s="186"/>
      <c r="E71" s="184"/>
      <c r="F71" s="184"/>
      <c r="G71" s="187">
        <f t="shared" si="7"/>
        <v>0.6640625</v>
      </c>
      <c r="H71" s="187">
        <f t="shared" si="8"/>
        <v>0.6756944444444444</v>
      </c>
      <c r="I71" s="187">
        <f t="shared" si="9"/>
        <v>0.6889880952380952</v>
      </c>
      <c r="J71" s="187">
        <f t="shared" si="10"/>
        <v>0.704326923076923</v>
      </c>
      <c r="K71" s="187">
        <f t="shared" si="11"/>
        <v>0.7222222222222222</v>
      </c>
      <c r="L71" s="56">
        <f t="shared" si="12"/>
        <v>67</v>
      </c>
      <c r="M71" s="4" t="s">
        <v>48</v>
      </c>
    </row>
    <row r="72" spans="1:12" ht="12.75" customHeight="1" hidden="1">
      <c r="A72" s="182"/>
      <c r="B72" s="183">
        <f t="shared" si="15"/>
        <v>5.5</v>
      </c>
      <c r="C72" s="183">
        <f t="shared" si="16"/>
        <v>186.5</v>
      </c>
      <c r="D72" s="186"/>
      <c r="E72" s="184"/>
      <c r="F72" s="184"/>
      <c r="G72" s="187">
        <f t="shared" si="7"/>
        <v>0.6640625</v>
      </c>
      <c r="H72" s="187">
        <f t="shared" si="8"/>
        <v>0.6756944444444444</v>
      </c>
      <c r="I72" s="187">
        <f t="shared" si="9"/>
        <v>0.6889880952380952</v>
      </c>
      <c r="J72" s="187">
        <f t="shared" si="10"/>
        <v>0.704326923076923</v>
      </c>
      <c r="K72" s="187">
        <f t="shared" si="11"/>
        <v>0.7222222222222222</v>
      </c>
      <c r="L72" s="56">
        <f t="shared" si="12"/>
        <v>67</v>
      </c>
    </row>
    <row r="73" spans="1:12" ht="12.75" customHeight="1" hidden="1">
      <c r="A73" s="182"/>
      <c r="B73" s="183">
        <f t="shared" si="15"/>
        <v>5.5</v>
      </c>
      <c r="C73" s="183">
        <f t="shared" si="16"/>
        <v>186.5</v>
      </c>
      <c r="D73" s="186"/>
      <c r="E73" s="184"/>
      <c r="F73" s="184"/>
      <c r="G73" s="187">
        <f t="shared" si="7"/>
        <v>0.6640625</v>
      </c>
      <c r="H73" s="187">
        <f t="shared" si="8"/>
        <v>0.6756944444444444</v>
      </c>
      <c r="I73" s="187">
        <f t="shared" si="9"/>
        <v>0.6889880952380952</v>
      </c>
      <c r="J73" s="187">
        <f t="shared" si="10"/>
        <v>0.704326923076923</v>
      </c>
      <c r="K73" s="187">
        <f t="shared" si="11"/>
        <v>0.7222222222222222</v>
      </c>
      <c r="L73" s="56">
        <f t="shared" si="12"/>
        <v>67</v>
      </c>
    </row>
    <row r="74" spans="1:12" ht="12.75" customHeight="1" hidden="1">
      <c r="A74" s="182"/>
      <c r="B74" s="183">
        <f t="shared" si="15"/>
        <v>5.5</v>
      </c>
      <c r="C74" s="183">
        <f t="shared" si="16"/>
        <v>186.5</v>
      </c>
      <c r="D74" s="186"/>
      <c r="E74" s="184"/>
      <c r="F74" s="184"/>
      <c r="G74" s="187">
        <f t="shared" si="7"/>
        <v>0.6640625</v>
      </c>
      <c r="H74" s="187">
        <f t="shared" si="8"/>
        <v>0.6756944444444444</v>
      </c>
      <c r="I74" s="187">
        <f t="shared" si="9"/>
        <v>0.6889880952380952</v>
      </c>
      <c r="J74" s="187">
        <f t="shared" si="10"/>
        <v>0.704326923076923</v>
      </c>
      <c r="K74" s="187">
        <f t="shared" si="11"/>
        <v>0.7222222222222222</v>
      </c>
      <c r="L74" s="56">
        <f t="shared" si="12"/>
        <v>67</v>
      </c>
    </row>
    <row r="75" spans="1:12" ht="12.75" customHeight="1" hidden="1">
      <c r="A75" s="182"/>
      <c r="B75" s="183">
        <f t="shared" si="15"/>
        <v>5.5</v>
      </c>
      <c r="C75" s="183">
        <f t="shared" si="16"/>
        <v>186.5</v>
      </c>
      <c r="D75" s="186"/>
      <c r="E75" s="184"/>
      <c r="F75" s="184"/>
      <c r="G75" s="187">
        <f t="shared" si="7"/>
        <v>0.6640625</v>
      </c>
      <c r="H75" s="187">
        <f t="shared" si="8"/>
        <v>0.6756944444444444</v>
      </c>
      <c r="I75" s="187">
        <f t="shared" si="9"/>
        <v>0.6889880952380952</v>
      </c>
      <c r="J75" s="187">
        <f t="shared" si="10"/>
        <v>0.704326923076923</v>
      </c>
      <c r="K75" s="187">
        <f t="shared" si="11"/>
        <v>0.7222222222222222</v>
      </c>
      <c r="L75" s="56">
        <f t="shared" si="12"/>
        <v>67</v>
      </c>
    </row>
    <row r="76" spans="1:12" ht="12.75" customHeight="1" hidden="1">
      <c r="A76" s="182"/>
      <c r="B76" s="183">
        <f t="shared" si="15"/>
        <v>5.5</v>
      </c>
      <c r="C76" s="183">
        <f t="shared" si="16"/>
        <v>186.5</v>
      </c>
      <c r="D76" s="186"/>
      <c r="E76" s="184"/>
      <c r="F76" s="184"/>
      <c r="G76" s="187">
        <f t="shared" si="7"/>
        <v>0.6640625</v>
      </c>
      <c r="H76" s="187">
        <f t="shared" si="8"/>
        <v>0.6756944444444444</v>
      </c>
      <c r="I76" s="187">
        <f t="shared" si="9"/>
        <v>0.6889880952380952</v>
      </c>
      <c r="J76" s="187">
        <f t="shared" si="10"/>
        <v>0.704326923076923</v>
      </c>
      <c r="K76" s="187">
        <f t="shared" si="11"/>
        <v>0.7222222222222222</v>
      </c>
      <c r="L76" s="56">
        <f t="shared" si="12"/>
        <v>67</v>
      </c>
    </row>
    <row r="77" spans="1:12" ht="12.75" customHeight="1" hidden="1">
      <c r="A77" s="182"/>
      <c r="B77" s="183">
        <f t="shared" si="15"/>
        <v>5.5</v>
      </c>
      <c r="C77" s="183">
        <f t="shared" si="16"/>
        <v>186.5</v>
      </c>
      <c r="D77" s="186"/>
      <c r="E77" s="184"/>
      <c r="F77" s="184"/>
      <c r="G77" s="187">
        <f t="shared" si="7"/>
        <v>0.6640625</v>
      </c>
      <c r="H77" s="187">
        <f t="shared" si="8"/>
        <v>0.6756944444444444</v>
      </c>
      <c r="I77" s="187">
        <f t="shared" si="9"/>
        <v>0.6889880952380952</v>
      </c>
      <c r="J77" s="187">
        <f t="shared" si="10"/>
        <v>0.704326923076923</v>
      </c>
      <c r="K77" s="187">
        <f t="shared" si="11"/>
        <v>0.7222222222222222</v>
      </c>
      <c r="L77" s="56">
        <f t="shared" si="12"/>
        <v>67</v>
      </c>
    </row>
    <row r="78" spans="1:12" ht="12.75" customHeight="1" hidden="1">
      <c r="A78" s="182"/>
      <c r="B78" s="183">
        <f t="shared" si="15"/>
        <v>5.5</v>
      </c>
      <c r="C78" s="183">
        <f t="shared" si="16"/>
        <v>186.5</v>
      </c>
      <c r="D78" s="186"/>
      <c r="E78" s="184"/>
      <c r="F78" s="184"/>
      <c r="G78" s="187">
        <f t="shared" si="7"/>
        <v>0.6640625</v>
      </c>
      <c r="H78" s="187">
        <f t="shared" si="8"/>
        <v>0.6756944444444444</v>
      </c>
      <c r="I78" s="187">
        <f t="shared" si="9"/>
        <v>0.6889880952380952</v>
      </c>
      <c r="J78" s="187">
        <f t="shared" si="10"/>
        <v>0.704326923076923</v>
      </c>
      <c r="K78" s="187">
        <f t="shared" si="11"/>
        <v>0.7222222222222222</v>
      </c>
      <c r="L78" s="56">
        <f t="shared" si="12"/>
        <v>67</v>
      </c>
    </row>
    <row r="79" spans="1:12" ht="12.75" customHeight="1" hidden="1">
      <c r="A79" s="182"/>
      <c r="B79" s="183">
        <f t="shared" si="15"/>
        <v>5.5</v>
      </c>
      <c r="C79" s="183">
        <f t="shared" si="16"/>
        <v>186.5</v>
      </c>
      <c r="D79" s="186"/>
      <c r="E79" s="184"/>
      <c r="F79" s="184"/>
      <c r="G79" s="187">
        <f t="shared" si="7"/>
        <v>0.6640625</v>
      </c>
      <c r="H79" s="187">
        <f t="shared" si="8"/>
        <v>0.6756944444444444</v>
      </c>
      <c r="I79" s="187">
        <f t="shared" si="9"/>
        <v>0.6889880952380952</v>
      </c>
      <c r="J79" s="187">
        <f t="shared" si="10"/>
        <v>0.704326923076923</v>
      </c>
      <c r="K79" s="187">
        <f t="shared" si="11"/>
        <v>0.7222222222222222</v>
      </c>
      <c r="L79" s="56">
        <f t="shared" si="12"/>
        <v>67</v>
      </c>
    </row>
    <row r="80" spans="1:12" ht="12.75" customHeight="1">
      <c r="A80" s="182">
        <v>5.5</v>
      </c>
      <c r="B80" s="183">
        <f>B79-A80</f>
        <v>0</v>
      </c>
      <c r="C80" s="183">
        <f>C79+A80</f>
        <v>192</v>
      </c>
      <c r="D80" s="188" t="s">
        <v>761</v>
      </c>
      <c r="E80" s="184"/>
      <c r="F80" s="184"/>
      <c r="G80" s="187">
        <f t="shared" si="7"/>
        <v>0.6783854166666666</v>
      </c>
      <c r="H80" s="187">
        <f t="shared" si="8"/>
        <v>0.6909722222222222</v>
      </c>
      <c r="I80" s="187">
        <f t="shared" si="9"/>
        <v>0.7053571428571428</v>
      </c>
      <c r="J80" s="187">
        <f t="shared" si="10"/>
        <v>0.7219551282051282</v>
      </c>
      <c r="K80" s="187">
        <f t="shared" si="11"/>
        <v>0.7413194444444444</v>
      </c>
      <c r="L80" s="56">
        <f t="shared" si="12"/>
        <v>72.5</v>
      </c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6" r:id="rId2"/>
  <headerFooter alignWithMargins="0">
    <oddFooter>&amp;L&amp;F   &amp;D  &amp;T&amp;R&amp;8Les communes en lettres majuscules sont des
 chefs lieux de cantons, sous-préfectures ou préfectures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zoomScalePageLayoutView="0" workbookViewId="0" topLeftCell="A6">
      <selection activeCell="K20" sqref="A20:K20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52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7" t="s">
        <v>1</v>
      </c>
      <c r="M1" s="387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11"/>
      <c r="M2" s="6"/>
      <c r="N2" s="11"/>
      <c r="O2" s="11"/>
      <c r="P2" s="5"/>
      <c r="Q2" s="5"/>
      <c r="R2" s="5"/>
      <c r="S2" s="12"/>
    </row>
    <row r="3" spans="1:19" ht="12.75" customHeight="1">
      <c r="A3" s="383" t="s">
        <v>61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81" t="s">
        <v>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45"/>
    </row>
    <row r="5" spans="1:14" ht="12.75" customHeight="1">
      <c r="A5" s="17"/>
      <c r="B5" s="10"/>
      <c r="C5" s="383" t="s">
        <v>787</v>
      </c>
      <c r="D5" s="383"/>
      <c r="E5" s="383"/>
      <c r="F5" s="383"/>
      <c r="G5" s="383"/>
      <c r="H5" s="17">
        <v>193</v>
      </c>
      <c r="I5" s="10" t="s">
        <v>5</v>
      </c>
      <c r="J5" s="10"/>
      <c r="K5" s="53"/>
      <c r="L5" s="18">
        <v>0.10416666666666667</v>
      </c>
      <c r="M5" s="18">
        <v>0.10416666666666667</v>
      </c>
      <c r="N5" s="3" t="s">
        <v>6</v>
      </c>
    </row>
    <row r="6" spans="1:14" ht="12.75" customHeight="1">
      <c r="A6" s="149"/>
      <c r="B6" s="150" t="s">
        <v>5</v>
      </c>
      <c r="C6" s="189"/>
      <c r="D6" s="151" t="s">
        <v>7</v>
      </c>
      <c r="E6" s="152" t="s">
        <v>8</v>
      </c>
      <c r="F6" s="152" t="s">
        <v>9</v>
      </c>
      <c r="G6" s="386" t="s">
        <v>10</v>
      </c>
      <c r="H6" s="386"/>
      <c r="I6" s="386"/>
      <c r="J6" s="386"/>
      <c r="K6" s="386"/>
      <c r="L6" s="148">
        <v>0.4270833333333333</v>
      </c>
      <c r="M6" s="148">
        <v>0.4270833333333333</v>
      </c>
      <c r="N6" s="16" t="s">
        <v>11</v>
      </c>
    </row>
    <row r="7" spans="1:13" ht="12.75" customHeight="1" thickBot="1">
      <c r="A7" s="155" t="s">
        <v>12</v>
      </c>
      <c r="B7" s="156" t="s">
        <v>13</v>
      </c>
      <c r="C7" s="156" t="s">
        <v>14</v>
      </c>
      <c r="D7" s="190"/>
      <c r="E7" s="158" t="s">
        <v>15</v>
      </c>
      <c r="F7" s="158"/>
      <c r="G7" s="158" t="s">
        <v>16</v>
      </c>
      <c r="H7" s="158" t="s">
        <v>17</v>
      </c>
      <c r="I7" s="158" t="s">
        <v>18</v>
      </c>
      <c r="J7" s="158" t="s">
        <v>19</v>
      </c>
      <c r="K7" s="158" t="s">
        <v>20</v>
      </c>
      <c r="L7" s="136"/>
      <c r="M7" s="162"/>
    </row>
    <row r="8" spans="1:15" ht="12.75" customHeight="1">
      <c r="A8" s="159"/>
      <c r="B8" s="159"/>
      <c r="C8" s="159"/>
      <c r="D8" s="337" t="s">
        <v>502</v>
      </c>
      <c r="E8" s="192"/>
      <c r="F8" s="130"/>
      <c r="G8" s="160"/>
      <c r="H8" s="191"/>
      <c r="I8" s="191"/>
      <c r="J8" s="191"/>
      <c r="K8" s="191"/>
      <c r="L8" s="164"/>
      <c r="M8" s="162"/>
      <c r="N8" s="4"/>
      <c r="O8" s="4"/>
    </row>
    <row r="9" spans="1:15" ht="12.75" customHeight="1">
      <c r="A9" s="192"/>
      <c r="B9" s="193">
        <f>$H$5</f>
        <v>193</v>
      </c>
      <c r="C9" s="193">
        <v>0</v>
      </c>
      <c r="D9" s="188" t="s">
        <v>761</v>
      </c>
      <c r="E9" s="300"/>
      <c r="F9" s="192"/>
      <c r="G9" s="199">
        <f>$L$5</f>
        <v>0.10416666666666667</v>
      </c>
      <c r="H9" s="199">
        <f>$L$5</f>
        <v>0.10416666666666667</v>
      </c>
      <c r="I9" s="199">
        <f>$L$5</f>
        <v>0.10416666666666667</v>
      </c>
      <c r="J9" s="199">
        <f>$M$5</f>
        <v>0.10416666666666667</v>
      </c>
      <c r="K9" s="199">
        <f>$M$5</f>
        <v>0.10416666666666667</v>
      </c>
      <c r="L9" s="164"/>
      <c r="M9" s="162"/>
      <c r="N9" s="4"/>
      <c r="O9" s="4"/>
    </row>
    <row r="10" spans="1:15" ht="12.75" customHeight="1">
      <c r="A10" s="192"/>
      <c r="B10" s="193">
        <f>B9-A10</f>
        <v>193</v>
      </c>
      <c r="C10" s="193">
        <f>C9+A10</f>
        <v>0</v>
      </c>
      <c r="D10" s="201" t="s">
        <v>246</v>
      </c>
      <c r="E10" s="300"/>
      <c r="F10" s="192"/>
      <c r="G10" s="200">
        <f>SUM($G$9+$O$3*C10)</f>
        <v>0.10416666666666667</v>
      </c>
      <c r="H10" s="200">
        <f>SUM($H$9+$P$3*C10)</f>
        <v>0.10416666666666667</v>
      </c>
      <c r="I10" s="200">
        <f>SUM($I$9+$Q$3*C10)</f>
        <v>0.10416666666666667</v>
      </c>
      <c r="J10" s="200">
        <f>SUM($J$9+$R$3*C10)</f>
        <v>0.10416666666666667</v>
      </c>
      <c r="K10" s="200">
        <f>SUM($K$9+$S$3*C10)</f>
        <v>0.10416666666666667</v>
      </c>
      <c r="L10" s="164"/>
      <c r="M10" s="162"/>
      <c r="N10" s="4"/>
      <c r="O10" s="4"/>
    </row>
    <row r="11" spans="1:15" ht="12.75" customHeight="1">
      <c r="A11" s="192">
        <v>0</v>
      </c>
      <c r="B11" s="193">
        <f aca="true" t="shared" si="0" ref="B11:B49">B10-A11</f>
        <v>193</v>
      </c>
      <c r="C11" s="193">
        <f aca="true" t="shared" si="1" ref="C11:C49">C10+A11</f>
        <v>0</v>
      </c>
      <c r="D11" s="340" t="s">
        <v>857</v>
      </c>
      <c r="E11" s="300" t="s">
        <v>247</v>
      </c>
      <c r="F11" s="192"/>
      <c r="G11" s="200">
        <f aca="true" t="shared" si="2" ref="G11:G49">SUM($G$9+$O$3*C11)</f>
        <v>0.10416666666666667</v>
      </c>
      <c r="H11" s="200">
        <f aca="true" t="shared" si="3" ref="H11:H49">SUM($H$9+$P$3*C11)</f>
        <v>0.10416666666666667</v>
      </c>
      <c r="I11" s="200">
        <f aca="true" t="shared" si="4" ref="I11:I49">SUM($I$9+$Q$3*C11)</f>
        <v>0.10416666666666667</v>
      </c>
      <c r="J11" s="200">
        <f aca="true" t="shared" si="5" ref="J11:J49">SUM($J$9+$R$3*C11)</f>
        <v>0.10416666666666667</v>
      </c>
      <c r="K11" s="200">
        <f aca="true" t="shared" si="6" ref="K11:K49">SUM($K$9+$S$3*C11)</f>
        <v>0.10416666666666667</v>
      </c>
      <c r="L11" s="164"/>
      <c r="M11" s="162"/>
      <c r="N11" s="4"/>
      <c r="O11" s="4"/>
    </row>
    <row r="12" spans="1:15" ht="12.75" customHeight="1">
      <c r="A12" s="192">
        <v>1.5</v>
      </c>
      <c r="B12" s="193">
        <f t="shared" si="0"/>
        <v>191.5</v>
      </c>
      <c r="C12" s="193">
        <f t="shared" si="1"/>
        <v>1.5</v>
      </c>
      <c r="D12" s="201" t="s">
        <v>248</v>
      </c>
      <c r="E12" s="300" t="s">
        <v>249</v>
      </c>
      <c r="F12" s="192"/>
      <c r="G12" s="200">
        <f t="shared" si="2"/>
        <v>0.10807291666666667</v>
      </c>
      <c r="H12" s="200">
        <f t="shared" si="3"/>
        <v>0.10833333333333334</v>
      </c>
      <c r="I12" s="200">
        <f t="shared" si="4"/>
        <v>0.10863095238095238</v>
      </c>
      <c r="J12" s="200">
        <f t="shared" si="5"/>
        <v>0.10897435897435898</v>
      </c>
      <c r="K12" s="200">
        <f t="shared" si="6"/>
        <v>0.109375</v>
      </c>
      <c r="L12" s="164"/>
      <c r="M12" s="162"/>
      <c r="N12" s="4"/>
      <c r="O12" s="4"/>
    </row>
    <row r="13" spans="1:15" ht="12.75" customHeight="1">
      <c r="A13" s="192">
        <v>4</v>
      </c>
      <c r="B13" s="193">
        <f t="shared" si="0"/>
        <v>187.5</v>
      </c>
      <c r="C13" s="193">
        <f t="shared" si="1"/>
        <v>5.5</v>
      </c>
      <c r="D13" s="201" t="s">
        <v>250</v>
      </c>
      <c r="E13" s="300" t="s">
        <v>251</v>
      </c>
      <c r="F13" s="192"/>
      <c r="G13" s="200">
        <f t="shared" si="2"/>
        <v>0.11848958333333334</v>
      </c>
      <c r="H13" s="200">
        <f t="shared" si="3"/>
        <v>0.11944444444444445</v>
      </c>
      <c r="I13" s="200">
        <f t="shared" si="4"/>
        <v>0.12053571428571429</v>
      </c>
      <c r="J13" s="200">
        <f t="shared" si="5"/>
        <v>0.1217948717948718</v>
      </c>
      <c r="K13" s="200">
        <f t="shared" si="6"/>
        <v>0.1232638888888889</v>
      </c>
      <c r="L13" s="164"/>
      <c r="M13" s="162"/>
      <c r="N13" s="4"/>
      <c r="O13" s="4"/>
    </row>
    <row r="14" spans="1:15" ht="12.75" customHeight="1">
      <c r="A14" s="192">
        <v>4</v>
      </c>
      <c r="B14" s="193">
        <f t="shared" si="0"/>
        <v>183.5</v>
      </c>
      <c r="C14" s="193">
        <f t="shared" si="1"/>
        <v>9.5</v>
      </c>
      <c r="D14" s="319" t="s">
        <v>252</v>
      </c>
      <c r="E14" s="192" t="s">
        <v>217</v>
      </c>
      <c r="F14" s="300"/>
      <c r="G14" s="200">
        <f t="shared" si="2"/>
        <v>0.12890625</v>
      </c>
      <c r="H14" s="200">
        <f t="shared" si="3"/>
        <v>0.13055555555555556</v>
      </c>
      <c r="I14" s="200">
        <f t="shared" si="4"/>
        <v>0.1324404761904762</v>
      </c>
      <c r="J14" s="200">
        <f t="shared" si="5"/>
        <v>0.1346153846153846</v>
      </c>
      <c r="K14" s="200">
        <f t="shared" si="6"/>
        <v>0.1371527777777778</v>
      </c>
      <c r="L14" s="164"/>
      <c r="M14" s="162"/>
      <c r="N14" s="4"/>
      <c r="O14" s="4"/>
    </row>
    <row r="15" spans="1:15" ht="12.75" customHeight="1">
      <c r="A15" s="192">
        <v>6.5</v>
      </c>
      <c r="B15" s="193">
        <f t="shared" si="0"/>
        <v>177</v>
      </c>
      <c r="C15" s="193">
        <f t="shared" si="1"/>
        <v>16</v>
      </c>
      <c r="D15" s="319" t="s">
        <v>253</v>
      </c>
      <c r="E15" s="192"/>
      <c r="F15" s="300">
        <v>254</v>
      </c>
      <c r="G15" s="200">
        <f t="shared" si="2"/>
        <v>0.14583333333333334</v>
      </c>
      <c r="H15" s="200">
        <f t="shared" si="3"/>
        <v>0.1486111111111111</v>
      </c>
      <c r="I15" s="200">
        <f t="shared" si="4"/>
        <v>0.1517857142857143</v>
      </c>
      <c r="J15" s="200">
        <f t="shared" si="5"/>
        <v>0.15544871794871795</v>
      </c>
      <c r="K15" s="200">
        <f t="shared" si="6"/>
        <v>0.1597222222222222</v>
      </c>
      <c r="L15" s="164"/>
      <c r="M15" s="162"/>
      <c r="N15" s="4"/>
      <c r="O15" s="4"/>
    </row>
    <row r="16" spans="1:15" ht="12.75" customHeight="1">
      <c r="A16" s="192">
        <v>7</v>
      </c>
      <c r="B16" s="193">
        <f t="shared" si="0"/>
        <v>170</v>
      </c>
      <c r="C16" s="193">
        <f t="shared" si="1"/>
        <v>23</v>
      </c>
      <c r="D16" s="3" t="s">
        <v>739</v>
      </c>
      <c r="E16" s="320"/>
      <c r="F16" s="300">
        <v>782</v>
      </c>
      <c r="G16" s="200">
        <f t="shared" si="2"/>
        <v>0.1640625</v>
      </c>
      <c r="H16" s="200">
        <f t="shared" si="3"/>
        <v>0.16805555555555557</v>
      </c>
      <c r="I16" s="200">
        <f t="shared" si="4"/>
        <v>0.17261904761904762</v>
      </c>
      <c r="J16" s="200">
        <f t="shared" si="5"/>
        <v>0.1778846153846154</v>
      </c>
      <c r="K16" s="200">
        <f t="shared" si="6"/>
        <v>0.1840277777777778</v>
      </c>
      <c r="L16" s="164"/>
      <c r="M16" s="162"/>
      <c r="N16" s="4"/>
      <c r="O16" s="4"/>
    </row>
    <row r="17" spans="1:15" ht="12.75" customHeight="1">
      <c r="A17" s="192">
        <v>6</v>
      </c>
      <c r="B17" s="193">
        <f t="shared" si="0"/>
        <v>164</v>
      </c>
      <c r="C17" s="193">
        <f t="shared" si="1"/>
        <v>29</v>
      </c>
      <c r="D17" s="3" t="s">
        <v>740</v>
      </c>
      <c r="E17" s="320"/>
      <c r="F17" s="2">
        <v>1135</v>
      </c>
      <c r="G17" s="200">
        <f t="shared" si="2"/>
        <v>0.1796875</v>
      </c>
      <c r="H17" s="200">
        <f t="shared" si="3"/>
        <v>0.18472222222222223</v>
      </c>
      <c r="I17" s="200">
        <f t="shared" si="4"/>
        <v>0.19047619047619047</v>
      </c>
      <c r="J17" s="200">
        <f t="shared" si="5"/>
        <v>0.19711538461538464</v>
      </c>
      <c r="K17" s="200">
        <f t="shared" si="6"/>
        <v>0.2048611111111111</v>
      </c>
      <c r="L17" s="164"/>
      <c r="M17" s="162"/>
      <c r="N17" s="4"/>
      <c r="O17" s="4"/>
    </row>
    <row r="18" spans="1:15" ht="12.75" customHeight="1">
      <c r="A18" s="192">
        <v>2.5</v>
      </c>
      <c r="B18" s="193">
        <f t="shared" si="0"/>
        <v>161.5</v>
      </c>
      <c r="C18" s="193">
        <f t="shared" si="1"/>
        <v>31.5</v>
      </c>
      <c r="D18" s="319" t="s">
        <v>254</v>
      </c>
      <c r="E18" s="192" t="s">
        <v>255</v>
      </c>
      <c r="G18" s="200">
        <f t="shared" si="2"/>
        <v>0.18619791666666669</v>
      </c>
      <c r="H18" s="200">
        <f t="shared" si="3"/>
        <v>0.19166666666666665</v>
      </c>
      <c r="I18" s="200">
        <f t="shared" si="4"/>
        <v>0.19791666666666669</v>
      </c>
      <c r="J18" s="200">
        <f t="shared" si="5"/>
        <v>0.20512820512820512</v>
      </c>
      <c r="K18" s="200">
        <f t="shared" si="6"/>
        <v>0.21354166666666669</v>
      </c>
      <c r="L18" s="164"/>
      <c r="M18" s="162"/>
      <c r="N18" s="4"/>
      <c r="O18" s="4"/>
    </row>
    <row r="19" spans="1:15" ht="12.75" customHeight="1">
      <c r="A19" s="192">
        <v>7</v>
      </c>
      <c r="B19" s="193">
        <f t="shared" si="0"/>
        <v>154.5</v>
      </c>
      <c r="C19" s="193">
        <f t="shared" si="1"/>
        <v>38.5</v>
      </c>
      <c r="D19" s="319" t="s">
        <v>256</v>
      </c>
      <c r="E19" s="192"/>
      <c r="F19" s="300">
        <v>1284</v>
      </c>
      <c r="G19" s="200">
        <f t="shared" si="2"/>
        <v>0.20442708333333331</v>
      </c>
      <c r="H19" s="200">
        <f t="shared" si="3"/>
        <v>0.21111111111111108</v>
      </c>
      <c r="I19" s="200">
        <f t="shared" si="4"/>
        <v>0.21875</v>
      </c>
      <c r="J19" s="200">
        <f t="shared" si="5"/>
        <v>0.22756410256410256</v>
      </c>
      <c r="K19" s="200">
        <f t="shared" si="6"/>
        <v>0.2378472222222222</v>
      </c>
      <c r="L19" s="164"/>
      <c r="M19" s="162"/>
      <c r="N19" s="4"/>
      <c r="O19" s="4"/>
    </row>
    <row r="20" spans="1:15" ht="12.75" customHeight="1">
      <c r="A20" s="366">
        <v>13</v>
      </c>
      <c r="B20" s="367">
        <f t="shared" si="0"/>
        <v>141.5</v>
      </c>
      <c r="C20" s="367">
        <f t="shared" si="1"/>
        <v>51.5</v>
      </c>
      <c r="D20" s="368" t="s">
        <v>257</v>
      </c>
      <c r="E20" s="366" t="s">
        <v>258</v>
      </c>
      <c r="F20" s="369"/>
      <c r="G20" s="370">
        <f t="shared" si="2"/>
        <v>0.23828125</v>
      </c>
      <c r="H20" s="370">
        <f t="shared" si="3"/>
        <v>0.24722222222222223</v>
      </c>
      <c r="I20" s="370">
        <f t="shared" si="4"/>
        <v>0.25744047619047616</v>
      </c>
      <c r="J20" s="370">
        <f t="shared" si="5"/>
        <v>0.2692307692307692</v>
      </c>
      <c r="K20" s="370">
        <f t="shared" si="6"/>
        <v>0.2829861111111111</v>
      </c>
      <c r="L20" s="164"/>
      <c r="M20" s="162"/>
      <c r="N20" s="4"/>
      <c r="O20" s="4"/>
    </row>
    <row r="21" spans="1:15" ht="12.75" customHeight="1">
      <c r="A21" s="192">
        <v>8.5</v>
      </c>
      <c r="B21" s="193">
        <f t="shared" si="0"/>
        <v>133</v>
      </c>
      <c r="C21" s="193">
        <f t="shared" si="1"/>
        <v>60</v>
      </c>
      <c r="D21" s="319" t="s">
        <v>259</v>
      </c>
      <c r="E21" s="192" t="s">
        <v>260</v>
      </c>
      <c r="F21" s="300"/>
      <c r="G21" s="200">
        <f t="shared" si="2"/>
        <v>0.2604166666666667</v>
      </c>
      <c r="H21" s="200">
        <f t="shared" si="3"/>
        <v>0.2708333333333333</v>
      </c>
      <c r="I21" s="200">
        <f t="shared" si="4"/>
        <v>0.28273809523809523</v>
      </c>
      <c r="J21" s="200">
        <f t="shared" si="5"/>
        <v>0.296474358974359</v>
      </c>
      <c r="K21" s="200">
        <f t="shared" si="6"/>
        <v>0.3125</v>
      </c>
      <c r="L21" s="164"/>
      <c r="M21" s="162"/>
      <c r="N21" s="4"/>
      <c r="O21" s="4"/>
    </row>
    <row r="22" spans="1:15" ht="12.75" customHeight="1">
      <c r="A22" s="192">
        <v>11</v>
      </c>
      <c r="B22" s="193">
        <f t="shared" si="0"/>
        <v>122</v>
      </c>
      <c r="C22" s="193">
        <f t="shared" si="1"/>
        <v>71</v>
      </c>
      <c r="D22" s="201" t="s">
        <v>261</v>
      </c>
      <c r="E22" s="300" t="s">
        <v>260</v>
      </c>
      <c r="F22" s="192"/>
      <c r="G22" s="200">
        <f t="shared" si="2"/>
        <v>0.2890625</v>
      </c>
      <c r="H22" s="200">
        <f t="shared" si="3"/>
        <v>0.3013888888888889</v>
      </c>
      <c r="I22" s="200">
        <f t="shared" si="4"/>
        <v>0.31547619047619047</v>
      </c>
      <c r="J22" s="200">
        <f t="shared" si="5"/>
        <v>0.3317307692307692</v>
      </c>
      <c r="K22" s="200">
        <f t="shared" si="6"/>
        <v>0.3506944444444444</v>
      </c>
      <c r="L22" s="164"/>
      <c r="M22" s="162"/>
      <c r="N22" s="4"/>
      <c r="O22" s="4"/>
    </row>
    <row r="23" spans="1:15" ht="12.75" customHeight="1">
      <c r="A23" s="192">
        <v>6</v>
      </c>
      <c r="B23" s="193">
        <f t="shared" si="0"/>
        <v>116</v>
      </c>
      <c r="C23" s="193">
        <f t="shared" si="1"/>
        <v>77</v>
      </c>
      <c r="D23" s="315" t="s">
        <v>728</v>
      </c>
      <c r="E23" s="300" t="s">
        <v>262</v>
      </c>
      <c r="F23" s="192">
        <v>1540</v>
      </c>
      <c r="G23" s="200">
        <f t="shared" si="2"/>
        <v>0.3046875</v>
      </c>
      <c r="H23" s="200">
        <f t="shared" si="3"/>
        <v>0.31805555555555554</v>
      </c>
      <c r="I23" s="200">
        <f t="shared" si="4"/>
        <v>0.3333333333333333</v>
      </c>
      <c r="J23" s="200">
        <f t="shared" si="5"/>
        <v>0.35096153846153844</v>
      </c>
      <c r="K23" s="200">
        <f t="shared" si="6"/>
        <v>0.3715277777777778</v>
      </c>
      <c r="L23" s="164"/>
      <c r="M23" s="162"/>
      <c r="N23" s="4"/>
      <c r="O23" s="4"/>
    </row>
    <row r="24" spans="1:15" ht="12.75" customHeight="1">
      <c r="A24" s="192">
        <v>4.5</v>
      </c>
      <c r="B24" s="193">
        <f t="shared" si="0"/>
        <v>111.5</v>
      </c>
      <c r="C24" s="193">
        <f t="shared" si="1"/>
        <v>81.5</v>
      </c>
      <c r="D24" s="201" t="s">
        <v>265</v>
      </c>
      <c r="E24" s="2" t="s">
        <v>262</v>
      </c>
      <c r="F24" s="192">
        <v>1351</v>
      </c>
      <c r="G24" s="200">
        <f t="shared" si="2"/>
        <v>0.31640625</v>
      </c>
      <c r="H24" s="200">
        <f t="shared" si="3"/>
        <v>0.33055555555555555</v>
      </c>
      <c r="I24" s="200">
        <f t="shared" si="4"/>
        <v>0.34672619047619047</v>
      </c>
      <c r="J24" s="200">
        <f t="shared" si="5"/>
        <v>0.3653846153846154</v>
      </c>
      <c r="K24" s="200">
        <f t="shared" si="6"/>
        <v>0.3871527777777778</v>
      </c>
      <c r="L24" s="164"/>
      <c r="M24" s="162"/>
      <c r="N24" s="4"/>
      <c r="O24" s="4"/>
    </row>
    <row r="25" spans="1:15" ht="12.75" customHeight="1">
      <c r="A25" s="192">
        <v>0.5</v>
      </c>
      <c r="B25" s="193">
        <f t="shared" si="0"/>
        <v>111</v>
      </c>
      <c r="C25" s="193">
        <f t="shared" si="1"/>
        <v>82</v>
      </c>
      <c r="D25" s="201" t="s">
        <v>264</v>
      </c>
      <c r="E25" s="300" t="s">
        <v>263</v>
      </c>
      <c r="F25" s="192"/>
      <c r="G25" s="200">
        <f t="shared" si="2"/>
        <v>0.3177083333333333</v>
      </c>
      <c r="H25" s="200">
        <f t="shared" si="3"/>
        <v>0.33194444444444443</v>
      </c>
      <c r="I25" s="200">
        <f t="shared" si="4"/>
        <v>0.3482142857142857</v>
      </c>
      <c r="J25" s="200">
        <f t="shared" si="5"/>
        <v>0.3669871794871795</v>
      </c>
      <c r="K25" s="200">
        <f t="shared" si="6"/>
        <v>0.3888888888888889</v>
      </c>
      <c r="L25" s="164"/>
      <c r="M25" s="162"/>
      <c r="N25" s="4"/>
      <c r="O25" s="4"/>
    </row>
    <row r="26" spans="1:15" ht="12.75" customHeight="1">
      <c r="A26" s="192">
        <v>10</v>
      </c>
      <c r="B26" s="193">
        <f t="shared" si="0"/>
        <v>101</v>
      </c>
      <c r="C26" s="193">
        <f t="shared" si="1"/>
        <v>92</v>
      </c>
      <c r="D26" s="201" t="s">
        <v>266</v>
      </c>
      <c r="E26" s="300" t="s">
        <v>268</v>
      </c>
      <c r="F26" s="192">
        <v>1009</v>
      </c>
      <c r="G26" s="200">
        <f t="shared" si="2"/>
        <v>0.34375</v>
      </c>
      <c r="H26" s="200">
        <f t="shared" si="3"/>
        <v>0.3597222222222222</v>
      </c>
      <c r="I26" s="200">
        <f t="shared" si="4"/>
        <v>0.37797619047619047</v>
      </c>
      <c r="J26" s="200">
        <f t="shared" si="5"/>
        <v>0.39903846153846156</v>
      </c>
      <c r="K26" s="200">
        <f t="shared" si="6"/>
        <v>0.4236111111111111</v>
      </c>
      <c r="L26" s="164"/>
      <c r="M26" s="162"/>
      <c r="N26" s="4"/>
      <c r="O26" s="4"/>
    </row>
    <row r="27" spans="1:15" ht="12.75" customHeight="1">
      <c r="A27" s="192">
        <v>2</v>
      </c>
      <c r="B27" s="193">
        <f t="shared" si="0"/>
        <v>99</v>
      </c>
      <c r="C27" s="193">
        <f t="shared" si="1"/>
        <v>94</v>
      </c>
      <c r="D27" s="201" t="s">
        <v>267</v>
      </c>
      <c r="E27" s="300" t="s">
        <v>268</v>
      </c>
      <c r="F27" s="192">
        <v>1109</v>
      </c>
      <c r="G27" s="200">
        <f t="shared" si="2"/>
        <v>0.3489583333333333</v>
      </c>
      <c r="H27" s="200">
        <f t="shared" si="3"/>
        <v>0.36527777777777776</v>
      </c>
      <c r="I27" s="200">
        <f t="shared" si="4"/>
        <v>0.38392857142857145</v>
      </c>
      <c r="J27" s="200">
        <f t="shared" si="5"/>
        <v>0.40544871794871795</v>
      </c>
      <c r="K27" s="200">
        <f t="shared" si="6"/>
        <v>0.4305555555555556</v>
      </c>
      <c r="L27" s="164"/>
      <c r="M27" s="162"/>
      <c r="N27" s="4"/>
      <c r="O27" s="4"/>
    </row>
    <row r="28" spans="1:15" ht="12.75" customHeight="1">
      <c r="A28" s="192">
        <v>7</v>
      </c>
      <c r="B28" s="193">
        <f t="shared" si="0"/>
        <v>92</v>
      </c>
      <c r="C28" s="193">
        <f t="shared" si="1"/>
        <v>101</v>
      </c>
      <c r="D28" s="201" t="s">
        <v>269</v>
      </c>
      <c r="E28" s="300" t="s">
        <v>268</v>
      </c>
      <c r="F28" s="192"/>
      <c r="G28" s="200">
        <f t="shared" si="2"/>
        <v>0.3671875</v>
      </c>
      <c r="H28" s="200">
        <f t="shared" si="3"/>
        <v>0.3847222222222222</v>
      </c>
      <c r="I28" s="200">
        <f t="shared" si="4"/>
        <v>0.40476190476190477</v>
      </c>
      <c r="J28" s="200">
        <f t="shared" si="5"/>
        <v>0.4278846153846154</v>
      </c>
      <c r="K28" s="200">
        <f t="shared" si="6"/>
        <v>0.4548611111111111</v>
      </c>
      <c r="L28" s="164"/>
      <c r="M28" s="162"/>
      <c r="N28" s="4"/>
      <c r="O28" s="4"/>
    </row>
    <row r="29" spans="1:15" ht="12.75" customHeight="1" hidden="1">
      <c r="A29" s="192"/>
      <c r="B29" s="193">
        <f t="shared" si="0"/>
        <v>92</v>
      </c>
      <c r="C29" s="193">
        <f t="shared" si="1"/>
        <v>101</v>
      </c>
      <c r="D29" s="201"/>
      <c r="E29" s="300"/>
      <c r="F29" s="192"/>
      <c r="G29" s="200">
        <f t="shared" si="2"/>
        <v>0.3671875</v>
      </c>
      <c r="H29" s="200">
        <f t="shared" si="3"/>
        <v>0.3847222222222222</v>
      </c>
      <c r="I29" s="200">
        <f t="shared" si="4"/>
        <v>0.40476190476190477</v>
      </c>
      <c r="J29" s="200">
        <f t="shared" si="5"/>
        <v>0.4278846153846154</v>
      </c>
      <c r="K29" s="200">
        <f t="shared" si="6"/>
        <v>0.4548611111111111</v>
      </c>
      <c r="L29" s="164"/>
      <c r="M29" s="162"/>
      <c r="N29" s="4"/>
      <c r="O29" s="4"/>
    </row>
    <row r="30" spans="1:15" ht="12.75" customHeight="1" hidden="1">
      <c r="A30" s="192"/>
      <c r="B30" s="193">
        <f t="shared" si="0"/>
        <v>92</v>
      </c>
      <c r="C30" s="193">
        <f t="shared" si="1"/>
        <v>101</v>
      </c>
      <c r="D30" s="201"/>
      <c r="E30" s="300"/>
      <c r="F30" s="192"/>
      <c r="G30" s="200">
        <f t="shared" si="2"/>
        <v>0.3671875</v>
      </c>
      <c r="H30" s="200">
        <f t="shared" si="3"/>
        <v>0.3847222222222222</v>
      </c>
      <c r="I30" s="200">
        <f t="shared" si="4"/>
        <v>0.40476190476190477</v>
      </c>
      <c r="J30" s="200">
        <f t="shared" si="5"/>
        <v>0.4278846153846154</v>
      </c>
      <c r="K30" s="200">
        <f t="shared" si="6"/>
        <v>0.4548611111111111</v>
      </c>
      <c r="L30" s="164"/>
      <c r="M30" s="162"/>
      <c r="N30" s="4"/>
      <c r="O30" s="4"/>
    </row>
    <row r="31" spans="1:15" ht="12.75" customHeight="1" hidden="1">
      <c r="A31" s="192"/>
      <c r="B31" s="193">
        <f t="shared" si="0"/>
        <v>92</v>
      </c>
      <c r="C31" s="193">
        <f t="shared" si="1"/>
        <v>101</v>
      </c>
      <c r="D31" s="201"/>
      <c r="E31" s="300"/>
      <c r="F31" s="192"/>
      <c r="G31" s="200">
        <f t="shared" si="2"/>
        <v>0.3671875</v>
      </c>
      <c r="H31" s="200">
        <f t="shared" si="3"/>
        <v>0.3847222222222222</v>
      </c>
      <c r="I31" s="200">
        <f t="shared" si="4"/>
        <v>0.40476190476190477</v>
      </c>
      <c r="J31" s="200">
        <f t="shared" si="5"/>
        <v>0.4278846153846154</v>
      </c>
      <c r="K31" s="200">
        <f t="shared" si="6"/>
        <v>0.4548611111111111</v>
      </c>
      <c r="L31" s="164"/>
      <c r="M31" s="162"/>
      <c r="N31" s="4"/>
      <c r="O31" s="4"/>
    </row>
    <row r="32" spans="1:15" ht="12.75" customHeight="1" hidden="1">
      <c r="A32" s="192"/>
      <c r="B32" s="193">
        <f t="shared" si="0"/>
        <v>92</v>
      </c>
      <c r="C32" s="193">
        <f t="shared" si="1"/>
        <v>101</v>
      </c>
      <c r="D32" s="201"/>
      <c r="E32" s="300"/>
      <c r="F32" s="192"/>
      <c r="G32" s="200">
        <f t="shared" si="2"/>
        <v>0.3671875</v>
      </c>
      <c r="H32" s="200">
        <f t="shared" si="3"/>
        <v>0.3847222222222222</v>
      </c>
      <c r="I32" s="200">
        <f t="shared" si="4"/>
        <v>0.40476190476190477</v>
      </c>
      <c r="J32" s="200">
        <f t="shared" si="5"/>
        <v>0.4278846153846154</v>
      </c>
      <c r="K32" s="200">
        <f t="shared" si="6"/>
        <v>0.4548611111111111</v>
      </c>
      <c r="L32" s="142"/>
      <c r="M32" s="162"/>
      <c r="N32" s="4"/>
      <c r="O32" s="4"/>
    </row>
    <row r="33" spans="1:15" ht="12.75" customHeight="1" hidden="1">
      <c r="A33" s="192"/>
      <c r="B33" s="193">
        <f t="shared" si="0"/>
        <v>92</v>
      </c>
      <c r="C33" s="193">
        <f t="shared" si="1"/>
        <v>101</v>
      </c>
      <c r="D33" s="201"/>
      <c r="E33" s="300"/>
      <c r="F33" s="192"/>
      <c r="G33" s="200">
        <f t="shared" si="2"/>
        <v>0.3671875</v>
      </c>
      <c r="H33" s="200">
        <f t="shared" si="3"/>
        <v>0.3847222222222222</v>
      </c>
      <c r="I33" s="200">
        <f t="shared" si="4"/>
        <v>0.40476190476190477</v>
      </c>
      <c r="J33" s="200">
        <f t="shared" si="5"/>
        <v>0.4278846153846154</v>
      </c>
      <c r="K33" s="200">
        <f t="shared" si="6"/>
        <v>0.4548611111111111</v>
      </c>
      <c r="L33" s="142"/>
      <c r="M33" s="162"/>
      <c r="N33" s="4"/>
      <c r="O33" s="4"/>
    </row>
    <row r="34" spans="1:15" ht="12.75" customHeight="1" hidden="1">
      <c r="A34" s="192"/>
      <c r="B34" s="193">
        <f t="shared" si="0"/>
        <v>92</v>
      </c>
      <c r="C34" s="193">
        <f t="shared" si="1"/>
        <v>101</v>
      </c>
      <c r="D34" s="314"/>
      <c r="E34" s="192"/>
      <c r="F34" s="192"/>
      <c r="G34" s="200">
        <f t="shared" si="2"/>
        <v>0.3671875</v>
      </c>
      <c r="H34" s="200">
        <f t="shared" si="3"/>
        <v>0.3847222222222222</v>
      </c>
      <c r="I34" s="200">
        <f t="shared" si="4"/>
        <v>0.40476190476190477</v>
      </c>
      <c r="J34" s="200">
        <f t="shared" si="5"/>
        <v>0.4278846153846154</v>
      </c>
      <c r="K34" s="200">
        <f t="shared" si="6"/>
        <v>0.4548611111111111</v>
      </c>
      <c r="L34" s="142"/>
      <c r="M34" s="162"/>
      <c r="N34" s="4"/>
      <c r="O34" s="4"/>
    </row>
    <row r="35" spans="1:15" ht="12.75" customHeight="1" hidden="1">
      <c r="A35" s="192"/>
      <c r="B35" s="193">
        <f t="shared" si="0"/>
        <v>92</v>
      </c>
      <c r="C35" s="193">
        <f t="shared" si="1"/>
        <v>101</v>
      </c>
      <c r="D35" s="201"/>
      <c r="E35" s="192"/>
      <c r="F35" s="192"/>
      <c r="G35" s="200">
        <f t="shared" si="2"/>
        <v>0.3671875</v>
      </c>
      <c r="H35" s="200">
        <f t="shared" si="3"/>
        <v>0.3847222222222222</v>
      </c>
      <c r="I35" s="200">
        <f t="shared" si="4"/>
        <v>0.40476190476190477</v>
      </c>
      <c r="J35" s="200">
        <f t="shared" si="5"/>
        <v>0.4278846153846154</v>
      </c>
      <c r="K35" s="200">
        <f t="shared" si="6"/>
        <v>0.4548611111111111</v>
      </c>
      <c r="L35" s="142"/>
      <c r="M35" s="162"/>
      <c r="N35" s="4"/>
      <c r="O35" s="4"/>
    </row>
    <row r="36" spans="1:15" ht="12.75" customHeight="1" hidden="1">
      <c r="A36" s="192"/>
      <c r="B36" s="193">
        <f t="shared" si="0"/>
        <v>92</v>
      </c>
      <c r="C36" s="193">
        <f t="shared" si="1"/>
        <v>101</v>
      </c>
      <c r="D36" s="201"/>
      <c r="E36" s="192"/>
      <c r="F36" s="192"/>
      <c r="G36" s="200">
        <f t="shared" si="2"/>
        <v>0.3671875</v>
      </c>
      <c r="H36" s="200">
        <f t="shared" si="3"/>
        <v>0.3847222222222222</v>
      </c>
      <c r="I36" s="200">
        <f t="shared" si="4"/>
        <v>0.40476190476190477</v>
      </c>
      <c r="J36" s="200">
        <f t="shared" si="5"/>
        <v>0.4278846153846154</v>
      </c>
      <c r="K36" s="200">
        <f t="shared" si="6"/>
        <v>0.4548611111111111</v>
      </c>
      <c r="L36" s="142"/>
      <c r="M36" s="162"/>
      <c r="N36" s="4"/>
      <c r="O36" s="4"/>
    </row>
    <row r="37" spans="1:15" ht="12.75" customHeight="1" hidden="1">
      <c r="A37" s="192"/>
      <c r="B37" s="193">
        <f t="shared" si="0"/>
        <v>92</v>
      </c>
      <c r="C37" s="193">
        <f t="shared" si="1"/>
        <v>101</v>
      </c>
      <c r="D37" s="201"/>
      <c r="E37" s="192"/>
      <c r="F37" s="192"/>
      <c r="G37" s="200">
        <f t="shared" si="2"/>
        <v>0.3671875</v>
      </c>
      <c r="H37" s="200">
        <f t="shared" si="3"/>
        <v>0.3847222222222222</v>
      </c>
      <c r="I37" s="200">
        <f t="shared" si="4"/>
        <v>0.40476190476190477</v>
      </c>
      <c r="J37" s="200">
        <f t="shared" si="5"/>
        <v>0.4278846153846154</v>
      </c>
      <c r="K37" s="200">
        <f t="shared" si="6"/>
        <v>0.4548611111111111</v>
      </c>
      <c r="L37" s="142"/>
      <c r="M37" s="162"/>
      <c r="N37" s="4"/>
      <c r="O37" s="4"/>
    </row>
    <row r="38" spans="1:15" ht="12.75" customHeight="1" hidden="1">
      <c r="A38" s="192"/>
      <c r="B38" s="193">
        <f t="shared" si="0"/>
        <v>92</v>
      </c>
      <c r="C38" s="193">
        <f t="shared" si="1"/>
        <v>101</v>
      </c>
      <c r="D38" s="201"/>
      <c r="E38" s="192"/>
      <c r="F38" s="192"/>
      <c r="G38" s="200">
        <f t="shared" si="2"/>
        <v>0.3671875</v>
      </c>
      <c r="H38" s="200">
        <f t="shared" si="3"/>
        <v>0.3847222222222222</v>
      </c>
      <c r="I38" s="200">
        <f t="shared" si="4"/>
        <v>0.40476190476190477</v>
      </c>
      <c r="J38" s="200">
        <f t="shared" si="5"/>
        <v>0.4278846153846154</v>
      </c>
      <c r="K38" s="200">
        <f t="shared" si="6"/>
        <v>0.4548611111111111</v>
      </c>
      <c r="L38" s="142"/>
      <c r="M38" s="162"/>
      <c r="N38" s="4"/>
      <c r="O38" s="4"/>
    </row>
    <row r="39" spans="1:15" ht="12.75" customHeight="1" hidden="1">
      <c r="A39" s="192"/>
      <c r="B39" s="193">
        <f t="shared" si="0"/>
        <v>92</v>
      </c>
      <c r="C39" s="193">
        <f t="shared" si="1"/>
        <v>101</v>
      </c>
      <c r="D39" s="201"/>
      <c r="E39" s="192"/>
      <c r="F39" s="192"/>
      <c r="G39" s="200">
        <f t="shared" si="2"/>
        <v>0.3671875</v>
      </c>
      <c r="H39" s="200">
        <f t="shared" si="3"/>
        <v>0.3847222222222222</v>
      </c>
      <c r="I39" s="200">
        <f t="shared" si="4"/>
        <v>0.40476190476190477</v>
      </c>
      <c r="J39" s="200">
        <f t="shared" si="5"/>
        <v>0.4278846153846154</v>
      </c>
      <c r="K39" s="200">
        <f t="shared" si="6"/>
        <v>0.4548611111111111</v>
      </c>
      <c r="L39" s="142"/>
      <c r="M39" s="162"/>
      <c r="N39" s="4"/>
      <c r="O39" s="4"/>
    </row>
    <row r="40" spans="1:15" ht="12.75" customHeight="1" hidden="1">
      <c r="A40" s="192"/>
      <c r="B40" s="193">
        <f t="shared" si="0"/>
        <v>92</v>
      </c>
      <c r="C40" s="193">
        <f t="shared" si="1"/>
        <v>101</v>
      </c>
      <c r="D40" s="201"/>
      <c r="E40" s="192"/>
      <c r="F40" s="192"/>
      <c r="G40" s="200">
        <f t="shared" si="2"/>
        <v>0.3671875</v>
      </c>
      <c r="H40" s="200">
        <f t="shared" si="3"/>
        <v>0.3847222222222222</v>
      </c>
      <c r="I40" s="200">
        <f t="shared" si="4"/>
        <v>0.40476190476190477</v>
      </c>
      <c r="J40" s="200">
        <f t="shared" si="5"/>
        <v>0.4278846153846154</v>
      </c>
      <c r="K40" s="200">
        <f t="shared" si="6"/>
        <v>0.4548611111111111</v>
      </c>
      <c r="L40" s="142"/>
      <c r="M40" s="162"/>
      <c r="N40" s="4"/>
      <c r="O40" s="4"/>
    </row>
    <row r="41" spans="1:15" ht="12.75" customHeight="1" hidden="1">
      <c r="A41" s="192"/>
      <c r="B41" s="193">
        <f t="shared" si="0"/>
        <v>92</v>
      </c>
      <c r="C41" s="193">
        <f t="shared" si="1"/>
        <v>101</v>
      </c>
      <c r="D41" s="201"/>
      <c r="E41" s="192"/>
      <c r="F41" s="192"/>
      <c r="G41" s="200">
        <f t="shared" si="2"/>
        <v>0.3671875</v>
      </c>
      <c r="H41" s="200">
        <f t="shared" si="3"/>
        <v>0.3847222222222222</v>
      </c>
      <c r="I41" s="200">
        <f t="shared" si="4"/>
        <v>0.40476190476190477</v>
      </c>
      <c r="J41" s="200">
        <f t="shared" si="5"/>
        <v>0.4278846153846154</v>
      </c>
      <c r="K41" s="200">
        <f t="shared" si="6"/>
        <v>0.4548611111111111</v>
      </c>
      <c r="L41" s="142"/>
      <c r="M41" s="162"/>
      <c r="N41" s="4"/>
      <c r="O41" s="4"/>
    </row>
    <row r="42" spans="1:15" ht="12.75" customHeight="1" hidden="1">
      <c r="A42" s="192"/>
      <c r="B42" s="193">
        <f t="shared" si="0"/>
        <v>92</v>
      </c>
      <c r="C42" s="193">
        <f t="shared" si="1"/>
        <v>101</v>
      </c>
      <c r="D42" s="201"/>
      <c r="E42" s="192"/>
      <c r="F42" s="192"/>
      <c r="G42" s="200">
        <f t="shared" si="2"/>
        <v>0.3671875</v>
      </c>
      <c r="H42" s="200">
        <f t="shared" si="3"/>
        <v>0.3847222222222222</v>
      </c>
      <c r="I42" s="200">
        <f t="shared" si="4"/>
        <v>0.40476190476190477</v>
      </c>
      <c r="J42" s="200">
        <f t="shared" si="5"/>
        <v>0.4278846153846154</v>
      </c>
      <c r="K42" s="200">
        <f t="shared" si="6"/>
        <v>0.4548611111111111</v>
      </c>
      <c r="L42" s="142"/>
      <c r="M42" s="162"/>
      <c r="N42" s="4"/>
      <c r="O42" s="4"/>
    </row>
    <row r="43" spans="1:15" ht="12.75" customHeight="1" hidden="1">
      <c r="A43" s="192"/>
      <c r="B43" s="193">
        <f t="shared" si="0"/>
        <v>92</v>
      </c>
      <c r="C43" s="193">
        <f t="shared" si="1"/>
        <v>101</v>
      </c>
      <c r="D43" s="201"/>
      <c r="E43" s="192"/>
      <c r="F43" s="192"/>
      <c r="G43" s="200">
        <f t="shared" si="2"/>
        <v>0.3671875</v>
      </c>
      <c r="H43" s="200">
        <f t="shared" si="3"/>
        <v>0.3847222222222222</v>
      </c>
      <c r="I43" s="200">
        <f t="shared" si="4"/>
        <v>0.40476190476190477</v>
      </c>
      <c r="J43" s="200">
        <f t="shared" si="5"/>
        <v>0.4278846153846154</v>
      </c>
      <c r="K43" s="200">
        <f t="shared" si="6"/>
        <v>0.4548611111111111</v>
      </c>
      <c r="L43" s="148"/>
      <c r="M43" s="162"/>
      <c r="N43" s="4"/>
      <c r="O43" s="4"/>
    </row>
    <row r="44" spans="1:15" ht="12.75" customHeight="1" hidden="1">
      <c r="A44" s="192"/>
      <c r="B44" s="193">
        <f t="shared" si="0"/>
        <v>92</v>
      </c>
      <c r="C44" s="193">
        <f t="shared" si="1"/>
        <v>101</v>
      </c>
      <c r="D44" s="201"/>
      <c r="E44" s="192"/>
      <c r="F44" s="192"/>
      <c r="G44" s="200">
        <f t="shared" si="2"/>
        <v>0.3671875</v>
      </c>
      <c r="H44" s="200">
        <f t="shared" si="3"/>
        <v>0.3847222222222222</v>
      </c>
      <c r="I44" s="200">
        <f t="shared" si="4"/>
        <v>0.40476190476190477</v>
      </c>
      <c r="J44" s="200">
        <f t="shared" si="5"/>
        <v>0.4278846153846154</v>
      </c>
      <c r="K44" s="200">
        <f t="shared" si="6"/>
        <v>0.4548611111111111</v>
      </c>
      <c r="L44" s="148"/>
      <c r="M44" s="162"/>
      <c r="N44" s="4"/>
      <c r="O44" s="4"/>
    </row>
    <row r="45" spans="1:15" ht="12.75" customHeight="1" hidden="1">
      <c r="A45" s="192"/>
      <c r="B45" s="193">
        <f t="shared" si="0"/>
        <v>92</v>
      </c>
      <c r="C45" s="193">
        <f t="shared" si="1"/>
        <v>101</v>
      </c>
      <c r="D45" s="201"/>
      <c r="E45" s="192"/>
      <c r="F45" s="192"/>
      <c r="G45" s="200">
        <f t="shared" si="2"/>
        <v>0.3671875</v>
      </c>
      <c r="H45" s="200">
        <f t="shared" si="3"/>
        <v>0.3847222222222222</v>
      </c>
      <c r="I45" s="200">
        <f t="shared" si="4"/>
        <v>0.40476190476190477</v>
      </c>
      <c r="J45" s="200">
        <f t="shared" si="5"/>
        <v>0.4278846153846154</v>
      </c>
      <c r="K45" s="200">
        <f t="shared" si="6"/>
        <v>0.4548611111111111</v>
      </c>
      <c r="L45" s="148"/>
      <c r="M45" s="162"/>
      <c r="N45" s="4"/>
      <c r="O45" s="4"/>
    </row>
    <row r="46" spans="1:15" ht="12.75" customHeight="1" hidden="1">
      <c r="A46" s="192"/>
      <c r="B46" s="193">
        <f t="shared" si="0"/>
        <v>92</v>
      </c>
      <c r="C46" s="193">
        <f t="shared" si="1"/>
        <v>101</v>
      </c>
      <c r="D46" s="201"/>
      <c r="E46" s="192"/>
      <c r="F46" s="192"/>
      <c r="G46" s="200">
        <f t="shared" si="2"/>
        <v>0.3671875</v>
      </c>
      <c r="H46" s="200">
        <f t="shared" si="3"/>
        <v>0.3847222222222222</v>
      </c>
      <c r="I46" s="200">
        <f t="shared" si="4"/>
        <v>0.40476190476190477</v>
      </c>
      <c r="J46" s="200">
        <f t="shared" si="5"/>
        <v>0.4278846153846154</v>
      </c>
      <c r="K46" s="200">
        <f t="shared" si="6"/>
        <v>0.4548611111111111</v>
      </c>
      <c r="L46" s="148"/>
      <c r="M46" s="162"/>
      <c r="N46" s="4"/>
      <c r="O46" s="4"/>
    </row>
    <row r="47" spans="1:15" ht="12.75" customHeight="1" hidden="1">
      <c r="A47" s="192"/>
      <c r="B47" s="193">
        <f t="shared" si="0"/>
        <v>92</v>
      </c>
      <c r="C47" s="193">
        <f t="shared" si="1"/>
        <v>101</v>
      </c>
      <c r="D47" s="201"/>
      <c r="E47" s="192"/>
      <c r="F47" s="192"/>
      <c r="G47" s="200">
        <f t="shared" si="2"/>
        <v>0.3671875</v>
      </c>
      <c r="H47" s="200">
        <f t="shared" si="3"/>
        <v>0.3847222222222222</v>
      </c>
      <c r="I47" s="200">
        <f t="shared" si="4"/>
        <v>0.40476190476190477</v>
      </c>
      <c r="J47" s="200">
        <f t="shared" si="5"/>
        <v>0.4278846153846154</v>
      </c>
      <c r="K47" s="200">
        <f t="shared" si="6"/>
        <v>0.4548611111111111</v>
      </c>
      <c r="L47" s="148"/>
      <c r="M47" s="162"/>
      <c r="N47" s="4"/>
      <c r="O47" s="4"/>
    </row>
    <row r="48" spans="1:15" ht="12.75" customHeight="1" hidden="1">
      <c r="A48" s="192"/>
      <c r="B48" s="193">
        <f t="shared" si="0"/>
        <v>92</v>
      </c>
      <c r="C48" s="193">
        <f t="shared" si="1"/>
        <v>101</v>
      </c>
      <c r="D48" s="201"/>
      <c r="E48" s="192"/>
      <c r="F48" s="192"/>
      <c r="G48" s="200">
        <f t="shared" si="2"/>
        <v>0.3671875</v>
      </c>
      <c r="H48" s="200">
        <f t="shared" si="3"/>
        <v>0.3847222222222222</v>
      </c>
      <c r="I48" s="200">
        <f t="shared" si="4"/>
        <v>0.40476190476190477</v>
      </c>
      <c r="J48" s="200">
        <f t="shared" si="5"/>
        <v>0.4278846153846154</v>
      </c>
      <c r="K48" s="200">
        <f t="shared" si="6"/>
        <v>0.4548611111111111</v>
      </c>
      <c r="L48" s="148"/>
      <c r="M48" s="162"/>
      <c r="N48" s="4"/>
      <c r="O48" s="4"/>
    </row>
    <row r="49" spans="1:15" ht="12.75" customHeight="1">
      <c r="A49" s="192">
        <v>1.5</v>
      </c>
      <c r="B49" s="193">
        <f t="shared" si="0"/>
        <v>90.5</v>
      </c>
      <c r="C49" s="193">
        <f t="shared" si="1"/>
        <v>102.5</v>
      </c>
      <c r="D49" s="314" t="s">
        <v>270</v>
      </c>
      <c r="E49" s="192"/>
      <c r="F49" s="192">
        <v>405</v>
      </c>
      <c r="G49" s="200">
        <f t="shared" si="2"/>
        <v>0.37109375</v>
      </c>
      <c r="H49" s="200">
        <f t="shared" si="3"/>
        <v>0.3888888888888889</v>
      </c>
      <c r="I49" s="200">
        <f t="shared" si="4"/>
        <v>0.40922619047619047</v>
      </c>
      <c r="J49" s="200">
        <f t="shared" si="5"/>
        <v>0.4326923076923077</v>
      </c>
      <c r="K49" s="200">
        <f t="shared" si="6"/>
        <v>0.4600694444444444</v>
      </c>
      <c r="L49" s="148"/>
      <c r="M49" s="162"/>
      <c r="N49" s="4"/>
      <c r="O49" s="4"/>
    </row>
    <row r="50" spans="1:13" s="253" customFormat="1" ht="12.75" customHeight="1">
      <c r="A50" s="261"/>
      <c r="B50" s="261"/>
      <c r="C50" s="261"/>
      <c r="D50" s="258" t="s">
        <v>21</v>
      </c>
      <c r="E50" s="262"/>
      <c r="F50" s="262"/>
      <c r="G50" s="263"/>
      <c r="H50" s="263"/>
      <c r="I50" s="263"/>
      <c r="J50" s="263"/>
      <c r="K50" s="263"/>
      <c r="L50" s="264"/>
      <c r="M50" s="264"/>
    </row>
    <row r="51" spans="1:13" ht="12.75" customHeight="1">
      <c r="A51" s="192">
        <v>0</v>
      </c>
      <c r="B51" s="193">
        <f>B49</f>
        <v>90.5</v>
      </c>
      <c r="C51" s="193">
        <f>C49</f>
        <v>102.5</v>
      </c>
      <c r="D51" s="314" t="s">
        <v>270</v>
      </c>
      <c r="E51" s="192" t="s">
        <v>271</v>
      </c>
      <c r="F51" s="192"/>
      <c r="G51" s="199">
        <f>$L$6</f>
        <v>0.4270833333333333</v>
      </c>
      <c r="H51" s="199">
        <f>$L$6</f>
        <v>0.4270833333333333</v>
      </c>
      <c r="I51" s="199">
        <f>$L$6</f>
        <v>0.4270833333333333</v>
      </c>
      <c r="J51" s="199">
        <f>$M$6</f>
        <v>0.4270833333333333</v>
      </c>
      <c r="K51" s="199">
        <f>$M$6</f>
        <v>0.4270833333333333</v>
      </c>
      <c r="L51" s="202">
        <f>L50+A51</f>
        <v>0</v>
      </c>
      <c r="M51" s="162"/>
    </row>
    <row r="52" spans="1:13" ht="12.75" customHeight="1">
      <c r="A52" s="192">
        <v>9</v>
      </c>
      <c r="B52" s="193">
        <f aca="true" t="shared" si="7" ref="B52:B60">B51-A52</f>
        <v>81.5</v>
      </c>
      <c r="C52" s="193">
        <f aca="true" t="shared" si="8" ref="C52:C60">C51+A52</f>
        <v>111.5</v>
      </c>
      <c r="D52" s="180" t="s">
        <v>272</v>
      </c>
      <c r="E52" s="192" t="s">
        <v>273</v>
      </c>
      <c r="F52" s="192">
        <v>320</v>
      </c>
      <c r="G52" s="200">
        <f>SUM($G$51+$O$3*L52)</f>
        <v>0.4505208333333333</v>
      </c>
      <c r="H52" s="200">
        <f>SUM($H$51+$P$3*L52)</f>
        <v>0.45208333333333334</v>
      </c>
      <c r="I52" s="200">
        <f>SUM($I$51+$Q$3*L52)</f>
        <v>0.4538690476190476</v>
      </c>
      <c r="J52" s="200">
        <f>SUM($J$51+$R$3*L52)</f>
        <v>0.45592948717948717</v>
      </c>
      <c r="K52" s="200">
        <f>SUM($K$51+$S$3*L52)</f>
        <v>0.4583333333333333</v>
      </c>
      <c r="L52" s="202">
        <f>L51+A52</f>
        <v>9</v>
      </c>
      <c r="M52" s="162"/>
    </row>
    <row r="53" spans="1:13" ht="12.75" customHeight="1">
      <c r="A53" s="192">
        <v>10</v>
      </c>
      <c r="B53" s="193">
        <f t="shared" si="7"/>
        <v>71.5</v>
      </c>
      <c r="C53" s="193">
        <f t="shared" si="8"/>
        <v>121.5</v>
      </c>
      <c r="D53" s="180" t="s">
        <v>274</v>
      </c>
      <c r="E53" s="192"/>
      <c r="F53" s="192">
        <v>1035</v>
      </c>
      <c r="G53" s="200">
        <f aca="true" t="shared" si="9" ref="G53:G80">SUM($G$51+$O$3*L53)</f>
        <v>0.4765625</v>
      </c>
      <c r="H53" s="200">
        <f aca="true" t="shared" si="10" ref="H53:H80">SUM($H$51+$P$3*L53)</f>
        <v>0.47986111111111107</v>
      </c>
      <c r="I53" s="200">
        <f aca="true" t="shared" si="11" ref="I53:I80">SUM($I$51+$Q$3*L53)</f>
        <v>0.48363095238095233</v>
      </c>
      <c r="J53" s="200">
        <f aca="true" t="shared" si="12" ref="J53:J80">SUM($J$51+$R$3*L53)</f>
        <v>0.4879807692307692</v>
      </c>
      <c r="K53" s="200">
        <f aca="true" t="shared" si="13" ref="K53:K80">SUM($K$51+$S$3*L53)</f>
        <v>0.4930555555555555</v>
      </c>
      <c r="L53" s="202">
        <f aca="true" t="shared" si="14" ref="L53:L80">L52+A53</f>
        <v>19</v>
      </c>
      <c r="M53" s="162"/>
    </row>
    <row r="54" spans="1:13" ht="12.75" customHeight="1">
      <c r="A54" s="192">
        <v>11</v>
      </c>
      <c r="B54" s="193">
        <f t="shared" si="7"/>
        <v>60.5</v>
      </c>
      <c r="C54" s="193">
        <f t="shared" si="8"/>
        <v>132.5</v>
      </c>
      <c r="D54" s="201" t="s">
        <v>275</v>
      </c>
      <c r="E54" s="192" t="s">
        <v>276</v>
      </c>
      <c r="F54" s="192"/>
      <c r="G54" s="200">
        <f t="shared" si="9"/>
        <v>0.5052083333333333</v>
      </c>
      <c r="H54" s="200">
        <f t="shared" si="10"/>
        <v>0.5104166666666666</v>
      </c>
      <c r="I54" s="200">
        <f t="shared" si="11"/>
        <v>0.5163690476190476</v>
      </c>
      <c r="J54" s="200">
        <f t="shared" si="12"/>
        <v>0.5232371794871795</v>
      </c>
      <c r="K54" s="200">
        <f t="shared" si="13"/>
        <v>0.53125</v>
      </c>
      <c r="L54" s="202">
        <f t="shared" si="14"/>
        <v>30</v>
      </c>
      <c r="M54" s="162"/>
    </row>
    <row r="55" spans="1:13" ht="12.75" customHeight="1">
      <c r="A55" s="192">
        <v>9</v>
      </c>
      <c r="B55" s="193">
        <f t="shared" si="7"/>
        <v>51.5</v>
      </c>
      <c r="C55" s="193">
        <f t="shared" si="8"/>
        <v>141.5</v>
      </c>
      <c r="D55" s="180" t="s">
        <v>277</v>
      </c>
      <c r="E55" s="192" t="s">
        <v>278</v>
      </c>
      <c r="F55" s="192"/>
      <c r="G55" s="200">
        <f t="shared" si="9"/>
        <v>0.5286458333333333</v>
      </c>
      <c r="H55" s="200">
        <f t="shared" si="10"/>
        <v>0.5354166666666667</v>
      </c>
      <c r="I55" s="200">
        <f t="shared" si="11"/>
        <v>0.5431547619047619</v>
      </c>
      <c r="J55" s="200">
        <f t="shared" si="12"/>
        <v>0.5520833333333333</v>
      </c>
      <c r="K55" s="200">
        <f t="shared" si="13"/>
        <v>0.5625</v>
      </c>
      <c r="L55" s="202">
        <f t="shared" si="14"/>
        <v>39</v>
      </c>
      <c r="M55" s="162"/>
    </row>
    <row r="56" spans="1:13" ht="12.75" customHeight="1">
      <c r="A56" s="192">
        <v>12</v>
      </c>
      <c r="B56" s="193">
        <f t="shared" si="7"/>
        <v>39.5</v>
      </c>
      <c r="C56" s="193">
        <f t="shared" si="8"/>
        <v>153.5</v>
      </c>
      <c r="D56" s="3" t="s">
        <v>280</v>
      </c>
      <c r="E56" s="192"/>
      <c r="G56" s="200">
        <f t="shared" si="9"/>
        <v>0.5598958333333333</v>
      </c>
      <c r="H56" s="200">
        <f t="shared" si="10"/>
        <v>0.56875</v>
      </c>
      <c r="I56" s="200">
        <f t="shared" si="11"/>
        <v>0.5788690476190476</v>
      </c>
      <c r="J56" s="200">
        <f t="shared" si="12"/>
        <v>0.5905448717948718</v>
      </c>
      <c r="K56" s="200">
        <f t="shared" si="13"/>
        <v>0.6041666666666666</v>
      </c>
      <c r="L56" s="202">
        <f t="shared" si="14"/>
        <v>51</v>
      </c>
      <c r="M56" s="162"/>
    </row>
    <row r="57" spans="1:13" ht="12.75" customHeight="1">
      <c r="A57" s="192">
        <v>6</v>
      </c>
      <c r="B57" s="193">
        <f t="shared" si="7"/>
        <v>33.5</v>
      </c>
      <c r="C57" s="193">
        <f t="shared" si="8"/>
        <v>159.5</v>
      </c>
      <c r="D57" s="180" t="s">
        <v>279</v>
      </c>
      <c r="E57" s="192"/>
      <c r="F57" s="192">
        <v>1709</v>
      </c>
      <c r="G57" s="200">
        <f t="shared" si="9"/>
        <v>0.5755208333333333</v>
      </c>
      <c r="H57" s="200">
        <f t="shared" si="10"/>
        <v>0.5854166666666667</v>
      </c>
      <c r="I57" s="200">
        <f t="shared" si="11"/>
        <v>0.5967261904761905</v>
      </c>
      <c r="J57" s="200">
        <f t="shared" si="12"/>
        <v>0.609775641025641</v>
      </c>
      <c r="K57" s="200">
        <f t="shared" si="13"/>
        <v>0.625</v>
      </c>
      <c r="L57" s="202">
        <f t="shared" si="14"/>
        <v>57</v>
      </c>
      <c r="M57" s="162"/>
    </row>
    <row r="58" spans="1:13" ht="12.75" customHeight="1">
      <c r="A58" s="192">
        <v>8</v>
      </c>
      <c r="B58" s="193">
        <f t="shared" si="7"/>
        <v>25.5</v>
      </c>
      <c r="C58" s="193">
        <f t="shared" si="8"/>
        <v>167.5</v>
      </c>
      <c r="D58" s="335" t="s">
        <v>281</v>
      </c>
      <c r="E58" s="192"/>
      <c r="F58" s="192"/>
      <c r="G58" s="200">
        <f t="shared" si="9"/>
        <v>0.5963541666666666</v>
      </c>
      <c r="H58" s="200">
        <f t="shared" si="10"/>
        <v>0.6076388888888888</v>
      </c>
      <c r="I58" s="200">
        <f t="shared" si="11"/>
        <v>0.6205357142857142</v>
      </c>
      <c r="J58" s="200">
        <f t="shared" si="12"/>
        <v>0.6354166666666666</v>
      </c>
      <c r="K58" s="200">
        <f t="shared" si="13"/>
        <v>0.6527777777777777</v>
      </c>
      <c r="L58" s="202">
        <f t="shared" si="14"/>
        <v>65</v>
      </c>
      <c r="M58" s="162"/>
    </row>
    <row r="59" spans="1:13" ht="12.75" customHeight="1">
      <c r="A59" s="192">
        <v>2</v>
      </c>
      <c r="B59" s="193">
        <f t="shared" si="7"/>
        <v>23.5</v>
      </c>
      <c r="C59" s="193">
        <f t="shared" si="8"/>
        <v>169.5</v>
      </c>
      <c r="D59" s="180" t="s">
        <v>282</v>
      </c>
      <c r="E59" s="192"/>
      <c r="F59" s="192">
        <v>1474</v>
      </c>
      <c r="G59" s="200">
        <f t="shared" si="9"/>
        <v>0.6015625</v>
      </c>
      <c r="H59" s="200">
        <f t="shared" si="10"/>
        <v>0.6131944444444444</v>
      </c>
      <c r="I59" s="200">
        <f t="shared" si="11"/>
        <v>0.6264880952380952</v>
      </c>
      <c r="J59" s="200">
        <f t="shared" si="12"/>
        <v>0.641826923076923</v>
      </c>
      <c r="K59" s="200">
        <f t="shared" si="13"/>
        <v>0.6597222222222222</v>
      </c>
      <c r="L59" s="202">
        <f t="shared" si="14"/>
        <v>67</v>
      </c>
      <c r="M59" s="162"/>
    </row>
    <row r="60" spans="1:13" ht="12.75" customHeight="1">
      <c r="A60" s="192">
        <v>11</v>
      </c>
      <c r="B60" s="193">
        <f t="shared" si="7"/>
        <v>12.5</v>
      </c>
      <c r="C60" s="193">
        <f t="shared" si="8"/>
        <v>180.5</v>
      </c>
      <c r="D60" s="201" t="s">
        <v>283</v>
      </c>
      <c r="E60" s="192"/>
      <c r="F60" s="192"/>
      <c r="G60" s="200">
        <f t="shared" si="9"/>
        <v>0.6302083333333333</v>
      </c>
      <c r="H60" s="200">
        <f t="shared" si="10"/>
        <v>0.6437499999999999</v>
      </c>
      <c r="I60" s="200">
        <f t="shared" si="11"/>
        <v>0.6592261904761905</v>
      </c>
      <c r="J60" s="200">
        <f t="shared" si="12"/>
        <v>0.6770833333333333</v>
      </c>
      <c r="K60" s="200">
        <f t="shared" si="13"/>
        <v>0.6979166666666666</v>
      </c>
      <c r="L60" s="202">
        <f t="shared" si="14"/>
        <v>78</v>
      </c>
      <c r="M60" s="162"/>
    </row>
    <row r="61" spans="1:13" ht="12.75" customHeight="1">
      <c r="A61" s="192">
        <v>1.5</v>
      </c>
      <c r="B61" s="193">
        <f aca="true" t="shared" si="15" ref="B61:B79">B60-A61</f>
        <v>11</v>
      </c>
      <c r="C61" s="193">
        <f aca="true" t="shared" si="16" ref="C61:C79">C60+A61</f>
        <v>182</v>
      </c>
      <c r="D61" s="201" t="s">
        <v>284</v>
      </c>
      <c r="E61" s="192" t="s">
        <v>288</v>
      </c>
      <c r="F61" s="192"/>
      <c r="G61" s="200">
        <f t="shared" si="9"/>
        <v>0.6341145833333333</v>
      </c>
      <c r="H61" s="200">
        <f t="shared" si="10"/>
        <v>0.6479166666666666</v>
      </c>
      <c r="I61" s="200">
        <f t="shared" si="11"/>
        <v>0.6636904761904762</v>
      </c>
      <c r="J61" s="200">
        <f t="shared" si="12"/>
        <v>0.6818910256410255</v>
      </c>
      <c r="K61" s="200">
        <f t="shared" si="13"/>
        <v>0.703125</v>
      </c>
      <c r="L61" s="202">
        <f t="shared" si="14"/>
        <v>79.5</v>
      </c>
      <c r="M61" s="162"/>
    </row>
    <row r="62" spans="1:13" ht="12.75" customHeight="1">
      <c r="A62" s="192">
        <v>2</v>
      </c>
      <c r="B62" s="193">
        <f t="shared" si="15"/>
        <v>9</v>
      </c>
      <c r="C62" s="193">
        <f t="shared" si="16"/>
        <v>184</v>
      </c>
      <c r="D62" s="201" t="s">
        <v>285</v>
      </c>
      <c r="E62" s="192" t="s">
        <v>287</v>
      </c>
      <c r="F62" s="192"/>
      <c r="G62" s="200">
        <f t="shared" si="9"/>
        <v>0.6393229166666666</v>
      </c>
      <c r="H62" s="200">
        <f t="shared" si="10"/>
        <v>0.6534722222222222</v>
      </c>
      <c r="I62" s="200">
        <f t="shared" si="11"/>
        <v>0.6696428571428571</v>
      </c>
      <c r="J62" s="200">
        <f t="shared" si="12"/>
        <v>0.688301282051282</v>
      </c>
      <c r="K62" s="200">
        <f t="shared" si="13"/>
        <v>0.7100694444444444</v>
      </c>
      <c r="L62" s="202">
        <f t="shared" si="14"/>
        <v>81.5</v>
      </c>
      <c r="M62" s="162"/>
    </row>
    <row r="63" spans="1:13" ht="12.75" customHeight="1">
      <c r="A63" s="192">
        <v>5</v>
      </c>
      <c r="B63" s="193">
        <f t="shared" si="15"/>
        <v>4</v>
      </c>
      <c r="C63" s="193">
        <f t="shared" si="16"/>
        <v>189</v>
      </c>
      <c r="D63" s="201" t="s">
        <v>286</v>
      </c>
      <c r="E63" s="192" t="s">
        <v>288</v>
      </c>
      <c r="F63" s="192"/>
      <c r="G63" s="200">
        <f t="shared" si="9"/>
        <v>0.65234375</v>
      </c>
      <c r="H63" s="200">
        <f t="shared" si="10"/>
        <v>0.6673611111111111</v>
      </c>
      <c r="I63" s="200">
        <f t="shared" si="11"/>
        <v>0.6845238095238095</v>
      </c>
      <c r="J63" s="200">
        <f t="shared" si="12"/>
        <v>0.7043269230769231</v>
      </c>
      <c r="K63" s="200">
        <f t="shared" si="13"/>
        <v>0.7274305555555556</v>
      </c>
      <c r="L63" s="202">
        <f t="shared" si="14"/>
        <v>86.5</v>
      </c>
      <c r="M63" s="162"/>
    </row>
    <row r="64" spans="1:13" ht="12.75" customHeight="1" hidden="1">
      <c r="A64" s="192"/>
      <c r="B64" s="193">
        <f t="shared" si="15"/>
        <v>4</v>
      </c>
      <c r="C64" s="193">
        <f t="shared" si="16"/>
        <v>189</v>
      </c>
      <c r="D64" s="201"/>
      <c r="E64" s="192"/>
      <c r="F64" s="192"/>
      <c r="G64" s="200">
        <f t="shared" si="9"/>
        <v>0.65234375</v>
      </c>
      <c r="H64" s="200">
        <f t="shared" si="10"/>
        <v>0.6673611111111111</v>
      </c>
      <c r="I64" s="200">
        <f t="shared" si="11"/>
        <v>0.6845238095238095</v>
      </c>
      <c r="J64" s="200">
        <f t="shared" si="12"/>
        <v>0.7043269230769231</v>
      </c>
      <c r="K64" s="200">
        <f t="shared" si="13"/>
        <v>0.7274305555555556</v>
      </c>
      <c r="L64" s="202">
        <f t="shared" si="14"/>
        <v>86.5</v>
      </c>
      <c r="M64" s="162"/>
    </row>
    <row r="65" spans="1:13" ht="12.75" customHeight="1" hidden="1">
      <c r="A65" s="192"/>
      <c r="B65" s="193">
        <f t="shared" si="15"/>
        <v>4</v>
      </c>
      <c r="C65" s="193">
        <f t="shared" si="16"/>
        <v>189</v>
      </c>
      <c r="D65" s="201"/>
      <c r="E65" s="192"/>
      <c r="F65" s="192"/>
      <c r="G65" s="200">
        <f t="shared" si="9"/>
        <v>0.65234375</v>
      </c>
      <c r="H65" s="200">
        <f t="shared" si="10"/>
        <v>0.6673611111111111</v>
      </c>
      <c r="I65" s="200">
        <f t="shared" si="11"/>
        <v>0.6845238095238095</v>
      </c>
      <c r="J65" s="200">
        <f t="shared" si="12"/>
        <v>0.7043269230769231</v>
      </c>
      <c r="K65" s="200">
        <f t="shared" si="13"/>
        <v>0.7274305555555556</v>
      </c>
      <c r="L65" s="202">
        <f t="shared" si="14"/>
        <v>86.5</v>
      </c>
      <c r="M65" s="162"/>
    </row>
    <row r="66" spans="1:13" ht="12.75" customHeight="1" hidden="1">
      <c r="A66" s="192"/>
      <c r="B66" s="193">
        <f t="shared" si="15"/>
        <v>4</v>
      </c>
      <c r="C66" s="193">
        <f t="shared" si="16"/>
        <v>189</v>
      </c>
      <c r="D66" s="201"/>
      <c r="E66" s="192"/>
      <c r="F66" s="192"/>
      <c r="G66" s="200">
        <f t="shared" si="9"/>
        <v>0.65234375</v>
      </c>
      <c r="H66" s="200">
        <f t="shared" si="10"/>
        <v>0.6673611111111111</v>
      </c>
      <c r="I66" s="200">
        <f t="shared" si="11"/>
        <v>0.6845238095238095</v>
      </c>
      <c r="J66" s="200">
        <f t="shared" si="12"/>
        <v>0.7043269230769231</v>
      </c>
      <c r="K66" s="200">
        <f t="shared" si="13"/>
        <v>0.7274305555555556</v>
      </c>
      <c r="L66" s="202">
        <f t="shared" si="14"/>
        <v>86.5</v>
      </c>
      <c r="M66" s="162"/>
    </row>
    <row r="67" spans="1:13" ht="12.75" customHeight="1" hidden="1">
      <c r="A67" s="192"/>
      <c r="B67" s="193">
        <f t="shared" si="15"/>
        <v>4</v>
      </c>
      <c r="C67" s="193">
        <f t="shared" si="16"/>
        <v>189</v>
      </c>
      <c r="D67" s="201"/>
      <c r="E67" s="192"/>
      <c r="F67" s="192"/>
      <c r="G67" s="200">
        <f t="shared" si="9"/>
        <v>0.65234375</v>
      </c>
      <c r="H67" s="200">
        <f t="shared" si="10"/>
        <v>0.6673611111111111</v>
      </c>
      <c r="I67" s="200">
        <f t="shared" si="11"/>
        <v>0.6845238095238095</v>
      </c>
      <c r="J67" s="200">
        <f t="shared" si="12"/>
        <v>0.7043269230769231</v>
      </c>
      <c r="K67" s="200">
        <f t="shared" si="13"/>
        <v>0.7274305555555556</v>
      </c>
      <c r="L67" s="202">
        <f t="shared" si="14"/>
        <v>86.5</v>
      </c>
      <c r="M67" s="162"/>
    </row>
    <row r="68" spans="1:13" ht="12.75" customHeight="1" hidden="1">
      <c r="A68" s="192"/>
      <c r="B68" s="193">
        <f t="shared" si="15"/>
        <v>4</v>
      </c>
      <c r="C68" s="193">
        <f t="shared" si="16"/>
        <v>189</v>
      </c>
      <c r="D68" s="201"/>
      <c r="E68" s="192"/>
      <c r="F68" s="192"/>
      <c r="G68" s="200">
        <f t="shared" si="9"/>
        <v>0.65234375</v>
      </c>
      <c r="H68" s="200">
        <f t="shared" si="10"/>
        <v>0.6673611111111111</v>
      </c>
      <c r="I68" s="200">
        <f t="shared" si="11"/>
        <v>0.6845238095238095</v>
      </c>
      <c r="J68" s="200">
        <f t="shared" si="12"/>
        <v>0.7043269230769231</v>
      </c>
      <c r="K68" s="200">
        <f t="shared" si="13"/>
        <v>0.7274305555555556</v>
      </c>
      <c r="L68" s="202">
        <f t="shared" si="14"/>
        <v>86.5</v>
      </c>
      <c r="M68" s="162"/>
    </row>
    <row r="69" spans="1:13" ht="12.75" customHeight="1" hidden="1">
      <c r="A69" s="192"/>
      <c r="B69" s="193">
        <f t="shared" si="15"/>
        <v>4</v>
      </c>
      <c r="C69" s="193">
        <f t="shared" si="16"/>
        <v>189</v>
      </c>
      <c r="D69" s="201"/>
      <c r="E69" s="192"/>
      <c r="F69" s="192"/>
      <c r="G69" s="200">
        <f t="shared" si="9"/>
        <v>0.65234375</v>
      </c>
      <c r="H69" s="200">
        <f t="shared" si="10"/>
        <v>0.6673611111111111</v>
      </c>
      <c r="I69" s="200">
        <f t="shared" si="11"/>
        <v>0.6845238095238095</v>
      </c>
      <c r="J69" s="200">
        <f t="shared" si="12"/>
        <v>0.7043269230769231</v>
      </c>
      <c r="K69" s="200">
        <f t="shared" si="13"/>
        <v>0.7274305555555556</v>
      </c>
      <c r="L69" s="202">
        <f t="shared" si="14"/>
        <v>86.5</v>
      </c>
      <c r="M69" s="162"/>
    </row>
    <row r="70" spans="1:13" ht="12.75" customHeight="1" hidden="1">
      <c r="A70" s="192"/>
      <c r="B70" s="193">
        <f t="shared" si="15"/>
        <v>4</v>
      </c>
      <c r="C70" s="193">
        <f t="shared" si="16"/>
        <v>189</v>
      </c>
      <c r="D70" s="201"/>
      <c r="E70" s="192"/>
      <c r="F70" s="192"/>
      <c r="G70" s="200">
        <f t="shared" si="9"/>
        <v>0.65234375</v>
      </c>
      <c r="H70" s="200">
        <f t="shared" si="10"/>
        <v>0.6673611111111111</v>
      </c>
      <c r="I70" s="200">
        <f t="shared" si="11"/>
        <v>0.6845238095238095</v>
      </c>
      <c r="J70" s="200">
        <f t="shared" si="12"/>
        <v>0.7043269230769231</v>
      </c>
      <c r="K70" s="200">
        <f t="shared" si="13"/>
        <v>0.7274305555555556</v>
      </c>
      <c r="L70" s="202">
        <f t="shared" si="14"/>
        <v>86.5</v>
      </c>
      <c r="M70" s="162"/>
    </row>
    <row r="71" spans="1:13" ht="12.75" customHeight="1" hidden="1">
      <c r="A71" s="192"/>
      <c r="B71" s="193">
        <f t="shared" si="15"/>
        <v>4</v>
      </c>
      <c r="C71" s="193">
        <f t="shared" si="16"/>
        <v>189</v>
      </c>
      <c r="D71" s="201"/>
      <c r="E71" s="192"/>
      <c r="F71" s="192"/>
      <c r="G71" s="200">
        <f t="shared" si="9"/>
        <v>0.65234375</v>
      </c>
      <c r="H71" s="200">
        <f t="shared" si="10"/>
        <v>0.6673611111111111</v>
      </c>
      <c r="I71" s="200">
        <f t="shared" si="11"/>
        <v>0.6845238095238095</v>
      </c>
      <c r="J71" s="200">
        <f t="shared" si="12"/>
        <v>0.7043269230769231</v>
      </c>
      <c r="K71" s="200">
        <f t="shared" si="13"/>
        <v>0.7274305555555556</v>
      </c>
      <c r="L71" s="202">
        <f t="shared" si="14"/>
        <v>86.5</v>
      </c>
      <c r="M71" s="162"/>
    </row>
    <row r="72" spans="1:13" ht="12.75" customHeight="1" hidden="1">
      <c r="A72" s="192"/>
      <c r="B72" s="193">
        <f t="shared" si="15"/>
        <v>4</v>
      </c>
      <c r="C72" s="193">
        <f t="shared" si="16"/>
        <v>189</v>
      </c>
      <c r="D72" s="201"/>
      <c r="E72" s="192"/>
      <c r="F72" s="192"/>
      <c r="G72" s="200">
        <f t="shared" si="9"/>
        <v>0.65234375</v>
      </c>
      <c r="H72" s="200">
        <f t="shared" si="10"/>
        <v>0.6673611111111111</v>
      </c>
      <c r="I72" s="200">
        <f t="shared" si="11"/>
        <v>0.6845238095238095</v>
      </c>
      <c r="J72" s="200">
        <f t="shared" si="12"/>
        <v>0.7043269230769231</v>
      </c>
      <c r="K72" s="200">
        <f t="shared" si="13"/>
        <v>0.7274305555555556</v>
      </c>
      <c r="L72" s="202">
        <f t="shared" si="14"/>
        <v>86.5</v>
      </c>
      <c r="M72" s="142"/>
    </row>
    <row r="73" spans="1:13" ht="12.75" customHeight="1" hidden="1">
      <c r="A73" s="192"/>
      <c r="B73" s="193">
        <f t="shared" si="15"/>
        <v>4</v>
      </c>
      <c r="C73" s="193">
        <f t="shared" si="16"/>
        <v>189</v>
      </c>
      <c r="D73" s="201"/>
      <c r="E73" s="192"/>
      <c r="F73" s="192"/>
      <c r="G73" s="200">
        <f t="shared" si="9"/>
        <v>0.65234375</v>
      </c>
      <c r="H73" s="200">
        <f t="shared" si="10"/>
        <v>0.6673611111111111</v>
      </c>
      <c r="I73" s="200">
        <f t="shared" si="11"/>
        <v>0.6845238095238095</v>
      </c>
      <c r="J73" s="200">
        <f t="shared" si="12"/>
        <v>0.7043269230769231</v>
      </c>
      <c r="K73" s="200">
        <f t="shared" si="13"/>
        <v>0.7274305555555556</v>
      </c>
      <c r="L73" s="202">
        <f t="shared" si="14"/>
        <v>86.5</v>
      </c>
      <c r="M73" s="142"/>
    </row>
    <row r="74" spans="1:13" ht="12.75" customHeight="1" hidden="1">
      <c r="A74" s="192"/>
      <c r="B74" s="193">
        <f t="shared" si="15"/>
        <v>4</v>
      </c>
      <c r="C74" s="193">
        <f t="shared" si="16"/>
        <v>189</v>
      </c>
      <c r="D74" s="201"/>
      <c r="E74" s="192"/>
      <c r="F74" s="192"/>
      <c r="G74" s="200">
        <f t="shared" si="9"/>
        <v>0.65234375</v>
      </c>
      <c r="H74" s="200">
        <f t="shared" si="10"/>
        <v>0.6673611111111111</v>
      </c>
      <c r="I74" s="200">
        <f t="shared" si="11"/>
        <v>0.6845238095238095</v>
      </c>
      <c r="J74" s="200">
        <f t="shared" si="12"/>
        <v>0.7043269230769231</v>
      </c>
      <c r="K74" s="200">
        <f t="shared" si="13"/>
        <v>0.7274305555555556</v>
      </c>
      <c r="L74" s="202">
        <f t="shared" si="14"/>
        <v>86.5</v>
      </c>
      <c r="M74" s="142"/>
    </row>
    <row r="75" spans="1:13" ht="12.75" customHeight="1" hidden="1">
      <c r="A75" s="192"/>
      <c r="B75" s="193">
        <f t="shared" si="15"/>
        <v>4</v>
      </c>
      <c r="C75" s="193">
        <f t="shared" si="16"/>
        <v>189</v>
      </c>
      <c r="D75" s="201"/>
      <c r="E75" s="192"/>
      <c r="F75" s="192"/>
      <c r="G75" s="200">
        <f t="shared" si="9"/>
        <v>0.65234375</v>
      </c>
      <c r="H75" s="200">
        <f t="shared" si="10"/>
        <v>0.6673611111111111</v>
      </c>
      <c r="I75" s="200">
        <f t="shared" si="11"/>
        <v>0.6845238095238095</v>
      </c>
      <c r="J75" s="200">
        <f t="shared" si="12"/>
        <v>0.7043269230769231</v>
      </c>
      <c r="K75" s="200">
        <f t="shared" si="13"/>
        <v>0.7274305555555556</v>
      </c>
      <c r="L75" s="202">
        <f t="shared" si="14"/>
        <v>86.5</v>
      </c>
      <c r="M75" s="142"/>
    </row>
    <row r="76" spans="1:13" ht="12.75" customHeight="1" hidden="1">
      <c r="A76" s="192"/>
      <c r="B76" s="193">
        <f t="shared" si="15"/>
        <v>4</v>
      </c>
      <c r="C76" s="193">
        <f t="shared" si="16"/>
        <v>189</v>
      </c>
      <c r="D76" s="201"/>
      <c r="E76" s="192"/>
      <c r="F76" s="192"/>
      <c r="G76" s="200">
        <f t="shared" si="9"/>
        <v>0.65234375</v>
      </c>
      <c r="H76" s="200">
        <f t="shared" si="10"/>
        <v>0.6673611111111111</v>
      </c>
      <c r="I76" s="200">
        <f t="shared" si="11"/>
        <v>0.6845238095238095</v>
      </c>
      <c r="J76" s="200">
        <f t="shared" si="12"/>
        <v>0.7043269230769231</v>
      </c>
      <c r="K76" s="200">
        <f t="shared" si="13"/>
        <v>0.7274305555555556</v>
      </c>
      <c r="L76" s="202">
        <f t="shared" si="14"/>
        <v>86.5</v>
      </c>
      <c r="M76" s="142"/>
    </row>
    <row r="77" spans="1:13" ht="12.75" customHeight="1" hidden="1">
      <c r="A77" s="192"/>
      <c r="B77" s="193">
        <f t="shared" si="15"/>
        <v>4</v>
      </c>
      <c r="C77" s="193">
        <f t="shared" si="16"/>
        <v>189</v>
      </c>
      <c r="D77" s="201"/>
      <c r="E77" s="192"/>
      <c r="F77" s="192"/>
      <c r="G77" s="200">
        <f t="shared" si="9"/>
        <v>0.65234375</v>
      </c>
      <c r="H77" s="200">
        <f t="shared" si="10"/>
        <v>0.6673611111111111</v>
      </c>
      <c r="I77" s="200">
        <f t="shared" si="11"/>
        <v>0.6845238095238095</v>
      </c>
      <c r="J77" s="200">
        <f t="shared" si="12"/>
        <v>0.7043269230769231</v>
      </c>
      <c r="K77" s="200">
        <f t="shared" si="13"/>
        <v>0.7274305555555556</v>
      </c>
      <c r="L77" s="202">
        <f t="shared" si="14"/>
        <v>86.5</v>
      </c>
      <c r="M77" s="142"/>
    </row>
    <row r="78" spans="1:13" ht="12.75" customHeight="1" hidden="1">
      <c r="A78" s="192"/>
      <c r="B78" s="193">
        <f t="shared" si="15"/>
        <v>4</v>
      </c>
      <c r="C78" s="193">
        <f t="shared" si="16"/>
        <v>189</v>
      </c>
      <c r="D78" s="201"/>
      <c r="E78" s="192"/>
      <c r="F78" s="192"/>
      <c r="G78" s="200">
        <f t="shared" si="9"/>
        <v>0.65234375</v>
      </c>
      <c r="H78" s="200">
        <f t="shared" si="10"/>
        <v>0.6673611111111111</v>
      </c>
      <c r="I78" s="200">
        <f t="shared" si="11"/>
        <v>0.6845238095238095</v>
      </c>
      <c r="J78" s="200">
        <f t="shared" si="12"/>
        <v>0.7043269230769231</v>
      </c>
      <c r="K78" s="200">
        <f t="shared" si="13"/>
        <v>0.7274305555555556</v>
      </c>
      <c r="L78" s="202">
        <f t="shared" si="14"/>
        <v>86.5</v>
      </c>
      <c r="M78" s="142"/>
    </row>
    <row r="79" spans="1:13" ht="12.75" customHeight="1" hidden="1">
      <c r="A79" s="192"/>
      <c r="B79" s="193">
        <f t="shared" si="15"/>
        <v>4</v>
      </c>
      <c r="C79" s="193">
        <f t="shared" si="16"/>
        <v>189</v>
      </c>
      <c r="D79" s="201"/>
      <c r="E79" s="192"/>
      <c r="F79" s="192"/>
      <c r="G79" s="200">
        <f t="shared" si="9"/>
        <v>0.65234375</v>
      </c>
      <c r="H79" s="200">
        <f t="shared" si="10"/>
        <v>0.6673611111111111</v>
      </c>
      <c r="I79" s="200">
        <f t="shared" si="11"/>
        <v>0.6845238095238095</v>
      </c>
      <c r="J79" s="200">
        <f t="shared" si="12"/>
        <v>0.7043269230769231</v>
      </c>
      <c r="K79" s="200">
        <f t="shared" si="13"/>
        <v>0.7274305555555556</v>
      </c>
      <c r="L79" s="202">
        <f t="shared" si="14"/>
        <v>86.5</v>
      </c>
      <c r="M79" s="142"/>
    </row>
    <row r="80" spans="1:13" ht="12.75" customHeight="1">
      <c r="A80" s="192">
        <v>4</v>
      </c>
      <c r="B80" s="193">
        <f>B79-A80</f>
        <v>0</v>
      </c>
      <c r="C80" s="193">
        <f>C79+A80</f>
        <v>193</v>
      </c>
      <c r="D80" s="314" t="s">
        <v>289</v>
      </c>
      <c r="E80" s="192"/>
      <c r="F80" s="192"/>
      <c r="G80" s="200">
        <f t="shared" si="9"/>
        <v>0.6627604166666666</v>
      </c>
      <c r="H80" s="200">
        <f t="shared" si="10"/>
        <v>0.6784722222222221</v>
      </c>
      <c r="I80" s="200">
        <f t="shared" si="11"/>
        <v>0.6964285714285714</v>
      </c>
      <c r="J80" s="200">
        <f t="shared" si="12"/>
        <v>0.7171474358974359</v>
      </c>
      <c r="K80" s="200">
        <f t="shared" si="13"/>
        <v>0.7413194444444444</v>
      </c>
      <c r="L80" s="202">
        <f t="shared" si="14"/>
        <v>90.5</v>
      </c>
      <c r="M80" s="142"/>
    </row>
    <row r="81" spans="1:13" ht="12.75" customHeight="1">
      <c r="A81" s="167"/>
      <c r="B81" s="168"/>
      <c r="C81" s="168"/>
      <c r="D81" s="142"/>
      <c r="E81" s="168"/>
      <c r="F81" s="168"/>
      <c r="G81" s="168"/>
      <c r="H81" s="168"/>
      <c r="I81" s="168"/>
      <c r="J81" s="168"/>
      <c r="K81" s="203"/>
      <c r="L81" s="142"/>
      <c r="M81" s="142"/>
    </row>
    <row r="82" spans="1:13" ht="12.75" customHeight="1">
      <c r="A82" s="167"/>
      <c r="B82" s="168"/>
      <c r="C82" s="168"/>
      <c r="D82" s="142"/>
      <c r="E82" s="168"/>
      <c r="F82" s="168"/>
      <c r="G82" s="168"/>
      <c r="H82" s="168"/>
      <c r="I82" s="168"/>
      <c r="J82" s="168"/>
      <c r="K82" s="203"/>
      <c r="L82" s="142"/>
      <c r="M82" s="142"/>
    </row>
    <row r="83" spans="1:13" ht="12.75" customHeight="1">
      <c r="A83" s="167"/>
      <c r="B83" s="168"/>
      <c r="C83" s="168"/>
      <c r="D83" s="142"/>
      <c r="E83" s="168"/>
      <c r="F83" s="168"/>
      <c r="G83" s="168"/>
      <c r="H83" s="168"/>
      <c r="I83" s="168"/>
      <c r="J83" s="168"/>
      <c r="K83" s="203"/>
      <c r="L83" s="142"/>
      <c r="M83" s="142"/>
    </row>
    <row r="84" spans="1:13" ht="12.75" customHeight="1">
      <c r="A84" s="167"/>
      <c r="B84" s="168"/>
      <c r="C84" s="168"/>
      <c r="D84" s="142"/>
      <c r="E84" s="168"/>
      <c r="F84" s="168"/>
      <c r="G84" s="168"/>
      <c r="H84" s="168"/>
      <c r="I84" s="168"/>
      <c r="J84" s="168"/>
      <c r="K84" s="203"/>
      <c r="L84" s="142"/>
      <c r="M84" s="142"/>
    </row>
    <row r="85" spans="1:13" ht="12.75" customHeight="1">
      <c r="A85" s="167"/>
      <c r="B85" s="168"/>
      <c r="C85" s="168"/>
      <c r="D85" s="142"/>
      <c r="E85" s="168"/>
      <c r="F85" s="168"/>
      <c r="G85" s="168"/>
      <c r="H85" s="168"/>
      <c r="I85" s="168"/>
      <c r="J85" s="168"/>
      <c r="K85" s="203"/>
      <c r="L85" s="142"/>
      <c r="M85" s="142"/>
    </row>
    <row r="86" spans="1:13" ht="12.75" customHeight="1">
      <c r="A86" s="167"/>
      <c r="B86" s="168"/>
      <c r="C86" s="168"/>
      <c r="D86" s="142"/>
      <c r="E86" s="168"/>
      <c r="F86" s="168"/>
      <c r="G86" s="168"/>
      <c r="H86" s="168"/>
      <c r="I86" s="168"/>
      <c r="J86" s="168"/>
      <c r="K86" s="203"/>
      <c r="L86" s="142"/>
      <c r="M86" s="142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6" r:id="rId2"/>
  <headerFooter alignWithMargins="0">
    <oddFooter>&amp;L&amp;F   &amp;D  &amp;T&amp;R&amp;8Les communes en lettres majuscules sont des 
chefs-lieux de cantons, sous-préfectures ou préfectures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3">
      <selection activeCell="E11" sqref="E11"/>
    </sheetView>
  </sheetViews>
  <sheetFormatPr defaultColWidth="8.57421875" defaultRowHeight="12.75" customHeight="1"/>
  <cols>
    <col min="1" max="1" width="6.7109375" style="167" customWidth="1"/>
    <col min="2" max="3" width="8.7109375" style="168" customWidth="1"/>
    <col min="4" max="4" width="31.7109375" style="142" customWidth="1"/>
    <col min="5" max="10" width="7.7109375" style="168" customWidth="1"/>
    <col min="11" max="11" width="7.7109375" style="203" customWidth="1"/>
    <col min="12" max="14" width="8.57421875" style="142" customWidth="1"/>
    <col min="15" max="19" width="9.421875" style="142" customWidth="1"/>
    <col min="20" max="16384" width="8.57421875" style="142" customWidth="1"/>
  </cols>
  <sheetData>
    <row r="1" spans="1:19" ht="12.75" customHeight="1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5" t="s">
        <v>1</v>
      </c>
      <c r="M1" s="385"/>
      <c r="N1" s="139">
        <v>0.041666666666666664</v>
      </c>
      <c r="O1" s="140">
        <v>16</v>
      </c>
      <c r="P1" s="140">
        <v>15</v>
      </c>
      <c r="Q1" s="140">
        <v>14</v>
      </c>
      <c r="R1" s="140">
        <v>13</v>
      </c>
      <c r="S1" s="141">
        <v>12</v>
      </c>
    </row>
    <row r="2" spans="1:19" ht="12.75" customHeight="1">
      <c r="A2" s="385" t="s">
        <v>54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129"/>
      <c r="M2" s="136"/>
      <c r="N2" s="129"/>
      <c r="O2" s="129"/>
      <c r="P2" s="135"/>
      <c r="Q2" s="135"/>
      <c r="R2" s="135"/>
      <c r="S2" s="143"/>
    </row>
    <row r="3" spans="1:19" ht="12.75" customHeight="1">
      <c r="A3" s="385" t="s">
        <v>62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144" t="s">
        <v>2</v>
      </c>
      <c r="M3" s="136">
        <v>1</v>
      </c>
      <c r="N3" s="129" t="s">
        <v>3</v>
      </c>
      <c r="O3" s="145">
        <f>($N$1/O1)</f>
        <v>0.0026041666666666665</v>
      </c>
      <c r="P3" s="145">
        <f>($N$1/P1)</f>
        <v>0.0027777777777777775</v>
      </c>
      <c r="Q3" s="145">
        <f>($N$1/Q1)</f>
        <v>0.002976190476190476</v>
      </c>
      <c r="R3" s="145">
        <f>($N$1/R1)</f>
        <v>0.003205128205128205</v>
      </c>
      <c r="S3" s="146">
        <f>($N$1/S1)</f>
        <v>0.003472222222222222</v>
      </c>
    </row>
    <row r="4" spans="1:12" ht="12.75" customHeight="1">
      <c r="A4" s="384" t="s">
        <v>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129"/>
    </row>
    <row r="5" spans="1:14" ht="12.75" customHeight="1">
      <c r="A5" s="147"/>
      <c r="B5" s="136"/>
      <c r="C5" s="385" t="s">
        <v>74</v>
      </c>
      <c r="D5" s="385"/>
      <c r="E5" s="385"/>
      <c r="F5" s="385"/>
      <c r="G5" s="385"/>
      <c r="H5" s="147">
        <v>190.5</v>
      </c>
      <c r="I5" s="136" t="s">
        <v>5</v>
      </c>
      <c r="J5" s="136"/>
      <c r="K5" s="235"/>
      <c r="L5" s="148">
        <v>0.11458333333333333</v>
      </c>
      <c r="M5" s="148">
        <v>0.11458333333333333</v>
      </c>
      <c r="N5" s="142" t="s">
        <v>6</v>
      </c>
    </row>
    <row r="6" spans="1:14" ht="12.75" customHeight="1" thickBot="1">
      <c r="A6" s="149"/>
      <c r="B6" s="150" t="s">
        <v>5</v>
      </c>
      <c r="C6" s="189"/>
      <c r="D6" s="151" t="s">
        <v>7</v>
      </c>
      <c r="E6" s="152" t="s">
        <v>8</v>
      </c>
      <c r="F6" s="152" t="s">
        <v>9</v>
      </c>
      <c r="G6" s="386" t="s">
        <v>10</v>
      </c>
      <c r="H6" s="386"/>
      <c r="I6" s="386"/>
      <c r="J6" s="386"/>
      <c r="K6" s="386"/>
      <c r="L6" s="148">
        <v>0.5208333333333334</v>
      </c>
      <c r="M6" s="148">
        <v>0.5208333333333334</v>
      </c>
      <c r="N6" s="154" t="s">
        <v>11</v>
      </c>
    </row>
    <row r="7" spans="1:13" ht="12.75" customHeight="1" thickBot="1">
      <c r="A7" s="155" t="s">
        <v>12</v>
      </c>
      <c r="B7" s="156" t="s">
        <v>13</v>
      </c>
      <c r="C7" s="156" t="s">
        <v>14</v>
      </c>
      <c r="D7" s="157"/>
      <c r="E7" s="158" t="s">
        <v>15</v>
      </c>
      <c r="F7" s="158"/>
      <c r="G7" s="158" t="s">
        <v>16</v>
      </c>
      <c r="H7" s="158" t="s">
        <v>17</v>
      </c>
      <c r="I7" s="158" t="s">
        <v>18</v>
      </c>
      <c r="J7" s="158" t="s">
        <v>19</v>
      </c>
      <c r="K7" s="158" t="s">
        <v>20</v>
      </c>
      <c r="L7" s="136"/>
      <c r="M7" s="162"/>
    </row>
    <row r="8" spans="1:11" s="124" customFormat="1" ht="12.75" customHeight="1">
      <c r="A8" s="28"/>
      <c r="B8" s="210"/>
      <c r="C8" s="210"/>
      <c r="D8" s="336" t="s">
        <v>281</v>
      </c>
      <c r="E8" s="192"/>
      <c r="F8" s="31"/>
      <c r="G8" s="237"/>
      <c r="H8" s="237"/>
      <c r="I8" s="237"/>
      <c r="J8" s="237"/>
      <c r="K8" s="237"/>
    </row>
    <row r="9" spans="1:11" s="124" customFormat="1" ht="12.75" customHeight="1">
      <c r="A9" s="266">
        <v>0</v>
      </c>
      <c r="B9" s="57">
        <f>H5</f>
        <v>190.5</v>
      </c>
      <c r="C9" s="57">
        <v>0</v>
      </c>
      <c r="D9" s="314" t="s">
        <v>289</v>
      </c>
      <c r="E9" s="296" t="s">
        <v>292</v>
      </c>
      <c r="F9" s="40"/>
      <c r="G9" s="163">
        <f>$L$5</f>
        <v>0.11458333333333333</v>
      </c>
      <c r="H9" s="163">
        <f>$L$5</f>
        <v>0.11458333333333333</v>
      </c>
      <c r="I9" s="163">
        <f>$L$5</f>
        <v>0.11458333333333333</v>
      </c>
      <c r="J9" s="163">
        <f>$M$5</f>
        <v>0.11458333333333333</v>
      </c>
      <c r="K9" s="163">
        <f>$M$5</f>
        <v>0.11458333333333333</v>
      </c>
    </row>
    <row r="10" spans="1:11" s="124" customFormat="1" ht="12.75" customHeight="1">
      <c r="A10" s="266">
        <v>13</v>
      </c>
      <c r="B10" s="57">
        <f>B9-A10</f>
        <v>177.5</v>
      </c>
      <c r="C10" s="57">
        <f>C9+A10</f>
        <v>13</v>
      </c>
      <c r="D10" s="303" t="s">
        <v>293</v>
      </c>
      <c r="E10" s="296" t="s">
        <v>294</v>
      </c>
      <c r="F10" s="40"/>
      <c r="G10" s="165">
        <f>SUM($G$9+$O$3*C10)</f>
        <v>0.1484375</v>
      </c>
      <c r="H10" s="165">
        <f>SUM($H$9+$P$3*C10)</f>
        <v>0.15069444444444444</v>
      </c>
      <c r="I10" s="165">
        <f>SUM($I$9+$Q$3*C10)</f>
        <v>0.15327380952380953</v>
      </c>
      <c r="J10" s="165">
        <f>SUM($J$9+$R$3*C10)</f>
        <v>0.15625</v>
      </c>
      <c r="K10" s="165">
        <f>SUM($K$9+$S$3*C10)</f>
        <v>0.1597222222222222</v>
      </c>
    </row>
    <row r="11" spans="1:11" s="124" customFormat="1" ht="12.75" customHeight="1">
      <c r="A11" s="266">
        <v>7</v>
      </c>
      <c r="B11" s="57">
        <f aca="true" t="shared" si="0" ref="B11:B26">B10-A11</f>
        <v>170.5</v>
      </c>
      <c r="C11" s="57">
        <f aca="true" t="shared" si="1" ref="C11:C26">C10+A11</f>
        <v>20</v>
      </c>
      <c r="D11" s="303" t="s">
        <v>291</v>
      </c>
      <c r="E11" s="296" t="s">
        <v>294</v>
      </c>
      <c r="F11" s="40"/>
      <c r="G11" s="165">
        <f aca="true" t="shared" si="2" ref="G11:G49">SUM($G$9+$O$3*C11)</f>
        <v>0.16666666666666666</v>
      </c>
      <c r="H11" s="165">
        <f aca="true" t="shared" si="3" ref="H11:H49">SUM($H$9+$P$3*C11)</f>
        <v>0.1701388888888889</v>
      </c>
      <c r="I11" s="165">
        <f aca="true" t="shared" si="4" ref="I11:I49">SUM($I$9+$Q$3*C11)</f>
        <v>0.17410714285714285</v>
      </c>
      <c r="J11" s="165">
        <f aca="true" t="shared" si="5" ref="J11:J49">SUM($J$9+$R$3*C11)</f>
        <v>0.1786858974358974</v>
      </c>
      <c r="K11" s="165">
        <f aca="true" t="shared" si="6" ref="K11:K49">SUM($K$9+$S$3*C11)</f>
        <v>0.1840277777777778</v>
      </c>
    </row>
    <row r="12" spans="1:11" s="124" customFormat="1" ht="12.75" customHeight="1">
      <c r="A12" s="266">
        <v>11</v>
      </c>
      <c r="B12" s="57">
        <f t="shared" si="0"/>
        <v>159.5</v>
      </c>
      <c r="C12" s="57">
        <f t="shared" si="1"/>
        <v>31</v>
      </c>
      <c r="D12" s="303" t="s">
        <v>295</v>
      </c>
      <c r="E12" s="296" t="s">
        <v>294</v>
      </c>
      <c r="F12" s="40">
        <v>2115</v>
      </c>
      <c r="G12" s="165">
        <f t="shared" si="2"/>
        <v>0.1953125</v>
      </c>
      <c r="H12" s="165">
        <f t="shared" si="3"/>
        <v>0.20069444444444443</v>
      </c>
      <c r="I12" s="165">
        <f t="shared" si="4"/>
        <v>0.20684523809523808</v>
      </c>
      <c r="J12" s="165">
        <f t="shared" si="5"/>
        <v>0.21394230769230768</v>
      </c>
      <c r="K12" s="165">
        <f t="shared" si="6"/>
        <v>0.2222222222222222</v>
      </c>
    </row>
    <row r="13" spans="1:11" s="124" customFormat="1" ht="12.75" customHeight="1">
      <c r="A13" s="266">
        <v>4</v>
      </c>
      <c r="B13" s="57">
        <f t="shared" si="0"/>
        <v>155.5</v>
      </c>
      <c r="C13" s="57">
        <f t="shared" si="1"/>
        <v>35</v>
      </c>
      <c r="D13" s="307" t="s">
        <v>296</v>
      </c>
      <c r="E13" s="296" t="s">
        <v>294</v>
      </c>
      <c r="F13" s="40"/>
      <c r="G13" s="165">
        <f t="shared" si="2"/>
        <v>0.20572916666666666</v>
      </c>
      <c r="H13" s="165">
        <f t="shared" si="3"/>
        <v>0.21180555555555552</v>
      </c>
      <c r="I13" s="165">
        <f t="shared" si="4"/>
        <v>0.21875</v>
      </c>
      <c r="J13" s="165">
        <f t="shared" si="5"/>
        <v>0.22676282051282048</v>
      </c>
      <c r="K13" s="165">
        <f t="shared" si="6"/>
        <v>0.2361111111111111</v>
      </c>
    </row>
    <row r="14" spans="1:11" s="124" customFormat="1" ht="12.75" customHeight="1">
      <c r="A14" s="266">
        <v>13</v>
      </c>
      <c r="B14" s="57">
        <f t="shared" si="0"/>
        <v>142.5</v>
      </c>
      <c r="C14" s="57">
        <f t="shared" si="1"/>
        <v>48</v>
      </c>
      <c r="D14" s="303" t="s">
        <v>297</v>
      </c>
      <c r="E14" s="296" t="s">
        <v>294</v>
      </c>
      <c r="F14" s="40"/>
      <c r="G14" s="165">
        <f t="shared" si="2"/>
        <v>0.23958333333333331</v>
      </c>
      <c r="H14" s="165">
        <f t="shared" si="3"/>
        <v>0.24791666666666662</v>
      </c>
      <c r="I14" s="165">
        <f t="shared" si="4"/>
        <v>0.25744047619047616</v>
      </c>
      <c r="J14" s="165">
        <f t="shared" si="5"/>
        <v>0.26842948717948717</v>
      </c>
      <c r="K14" s="165">
        <f t="shared" si="6"/>
        <v>0.28125</v>
      </c>
    </row>
    <row r="15" spans="1:11" s="124" customFormat="1" ht="12.75" customHeight="1">
      <c r="A15" s="371">
        <v>8</v>
      </c>
      <c r="B15" s="352">
        <f t="shared" si="0"/>
        <v>134.5</v>
      </c>
      <c r="C15" s="352">
        <f t="shared" si="1"/>
        <v>56</v>
      </c>
      <c r="D15" s="353" t="s">
        <v>298</v>
      </c>
      <c r="E15" s="354" t="s">
        <v>299</v>
      </c>
      <c r="F15" s="355"/>
      <c r="G15" s="356">
        <f t="shared" si="2"/>
        <v>0.26041666666666663</v>
      </c>
      <c r="H15" s="356">
        <f t="shared" si="3"/>
        <v>0.2701388888888889</v>
      </c>
      <c r="I15" s="356">
        <f t="shared" si="4"/>
        <v>0.28125</v>
      </c>
      <c r="J15" s="356">
        <f t="shared" si="5"/>
        <v>0.29407051282051283</v>
      </c>
      <c r="K15" s="356">
        <f t="shared" si="6"/>
        <v>0.30902777777777773</v>
      </c>
    </row>
    <row r="16" spans="1:11" s="124" customFormat="1" ht="12.75" customHeight="1">
      <c r="A16" s="266">
        <v>8</v>
      </c>
      <c r="B16" s="57">
        <f t="shared" si="0"/>
        <v>126.5</v>
      </c>
      <c r="C16" s="57">
        <f t="shared" si="1"/>
        <v>64</v>
      </c>
      <c r="D16" s="303" t="s">
        <v>300</v>
      </c>
      <c r="E16" s="296" t="s">
        <v>299</v>
      </c>
      <c r="F16" s="40">
        <v>1538</v>
      </c>
      <c r="G16" s="165">
        <f t="shared" si="2"/>
        <v>0.28125</v>
      </c>
      <c r="H16" s="165">
        <f t="shared" si="3"/>
        <v>0.29236111111111107</v>
      </c>
      <c r="I16" s="165">
        <f t="shared" si="4"/>
        <v>0.3050595238095238</v>
      </c>
      <c r="J16" s="165">
        <f t="shared" si="5"/>
        <v>0.31971153846153844</v>
      </c>
      <c r="K16" s="165">
        <f t="shared" si="6"/>
        <v>0.3368055555555555</v>
      </c>
    </row>
    <row r="17" spans="1:11" s="124" customFormat="1" ht="12.75" customHeight="1">
      <c r="A17" s="266">
        <v>8.5</v>
      </c>
      <c r="B17" s="57">
        <f t="shared" si="0"/>
        <v>118</v>
      </c>
      <c r="C17" s="57">
        <f t="shared" si="1"/>
        <v>72.5</v>
      </c>
      <c r="D17" s="303" t="s">
        <v>305</v>
      </c>
      <c r="E17" s="296" t="s">
        <v>306</v>
      </c>
      <c r="F17" s="40"/>
      <c r="G17" s="165">
        <f t="shared" si="2"/>
        <v>0.30338541666666663</v>
      </c>
      <c r="H17" s="165">
        <f t="shared" si="3"/>
        <v>0.3159722222222222</v>
      </c>
      <c r="I17" s="165">
        <f t="shared" si="4"/>
        <v>0.33035714285714285</v>
      </c>
      <c r="J17" s="165">
        <f t="shared" si="5"/>
        <v>0.3469551282051282</v>
      </c>
      <c r="K17" s="165">
        <f t="shared" si="6"/>
        <v>0.3663194444444444</v>
      </c>
    </row>
    <row r="18" spans="1:11" s="124" customFormat="1" ht="12.75" customHeight="1">
      <c r="A18" s="57">
        <v>2</v>
      </c>
      <c r="B18" s="57">
        <f t="shared" si="0"/>
        <v>116</v>
      </c>
      <c r="C18" s="57">
        <f t="shared" si="1"/>
        <v>74.5</v>
      </c>
      <c r="D18" s="303" t="s">
        <v>307</v>
      </c>
      <c r="E18" s="296" t="s">
        <v>301</v>
      </c>
      <c r="F18" s="40"/>
      <c r="G18" s="165">
        <f t="shared" si="2"/>
        <v>0.30859375</v>
      </c>
      <c r="H18" s="165">
        <f t="shared" si="3"/>
        <v>0.32152777777777775</v>
      </c>
      <c r="I18" s="165">
        <f t="shared" si="4"/>
        <v>0.3363095238095238</v>
      </c>
      <c r="J18" s="165">
        <f t="shared" si="5"/>
        <v>0.3533653846153846</v>
      </c>
      <c r="K18" s="165">
        <f t="shared" si="6"/>
        <v>0.37326388888888884</v>
      </c>
    </row>
    <row r="19" spans="1:11" s="124" customFormat="1" ht="12.75" customHeight="1">
      <c r="A19" s="57">
        <v>4</v>
      </c>
      <c r="B19" s="57">
        <f t="shared" si="0"/>
        <v>112</v>
      </c>
      <c r="C19" s="57">
        <f t="shared" si="1"/>
        <v>78.5</v>
      </c>
      <c r="D19" s="307" t="s">
        <v>303</v>
      </c>
      <c r="E19" s="296" t="s">
        <v>304</v>
      </c>
      <c r="F19" s="40"/>
      <c r="G19" s="165">
        <f t="shared" si="2"/>
        <v>0.31901041666666663</v>
      </c>
      <c r="H19" s="165">
        <f t="shared" si="3"/>
        <v>0.3326388888888889</v>
      </c>
      <c r="I19" s="165">
        <f t="shared" si="4"/>
        <v>0.3482142857142857</v>
      </c>
      <c r="J19" s="165">
        <f t="shared" si="5"/>
        <v>0.3661858974358974</v>
      </c>
      <c r="K19" s="165">
        <f t="shared" si="6"/>
        <v>0.38715277777777773</v>
      </c>
    </row>
    <row r="20" spans="1:11" s="124" customFormat="1" ht="12.75" customHeight="1">
      <c r="A20" s="266">
        <v>5</v>
      </c>
      <c r="B20" s="57">
        <f t="shared" si="0"/>
        <v>107</v>
      </c>
      <c r="C20" s="57">
        <f t="shared" si="1"/>
        <v>83.5</v>
      </c>
      <c r="D20" s="303" t="s">
        <v>308</v>
      </c>
      <c r="E20" s="296" t="s">
        <v>304</v>
      </c>
      <c r="F20" s="31"/>
      <c r="G20" s="165">
        <f t="shared" si="2"/>
        <v>0.33203125</v>
      </c>
      <c r="H20" s="165">
        <f t="shared" si="3"/>
        <v>0.34652777777777777</v>
      </c>
      <c r="I20" s="165">
        <f t="shared" si="4"/>
        <v>0.3630952380952381</v>
      </c>
      <c r="J20" s="165">
        <f t="shared" si="5"/>
        <v>0.38221153846153844</v>
      </c>
      <c r="K20" s="165">
        <f t="shared" si="6"/>
        <v>0.40451388888888884</v>
      </c>
    </row>
    <row r="21" spans="1:11" s="124" customFormat="1" ht="12.75" customHeight="1">
      <c r="A21" s="266">
        <v>3.5</v>
      </c>
      <c r="B21" s="57">
        <f t="shared" si="0"/>
        <v>103.5</v>
      </c>
      <c r="C21" s="57">
        <f t="shared" si="1"/>
        <v>87</v>
      </c>
      <c r="D21" s="307" t="s">
        <v>729</v>
      </c>
      <c r="E21" s="296" t="s">
        <v>302</v>
      </c>
      <c r="F21" s="31">
        <v>905</v>
      </c>
      <c r="G21" s="165">
        <f t="shared" si="2"/>
        <v>0.3411458333333333</v>
      </c>
      <c r="H21" s="165">
        <f t="shared" si="3"/>
        <v>0.35624999999999996</v>
      </c>
      <c r="I21" s="165">
        <f t="shared" si="4"/>
        <v>0.3735119047619047</v>
      </c>
      <c r="J21" s="165">
        <f t="shared" si="5"/>
        <v>0.39342948717948717</v>
      </c>
      <c r="K21" s="165">
        <f t="shared" si="6"/>
        <v>0.41666666666666663</v>
      </c>
    </row>
    <row r="22" spans="1:11" s="124" customFormat="1" ht="12.75" customHeight="1">
      <c r="A22" s="266">
        <v>7</v>
      </c>
      <c r="B22" s="57">
        <f t="shared" si="0"/>
        <v>96.5</v>
      </c>
      <c r="C22" s="57">
        <f t="shared" si="1"/>
        <v>94</v>
      </c>
      <c r="D22" s="303" t="s">
        <v>309</v>
      </c>
      <c r="E22" s="296" t="s">
        <v>302</v>
      </c>
      <c r="F22" s="31"/>
      <c r="G22" s="165">
        <f t="shared" si="2"/>
        <v>0.359375</v>
      </c>
      <c r="H22" s="165">
        <f t="shared" si="3"/>
        <v>0.3756944444444444</v>
      </c>
      <c r="I22" s="165">
        <f t="shared" si="4"/>
        <v>0.3943452380952381</v>
      </c>
      <c r="J22" s="165">
        <f t="shared" si="5"/>
        <v>0.4158653846153846</v>
      </c>
      <c r="K22" s="165">
        <f t="shared" si="6"/>
        <v>0.4409722222222222</v>
      </c>
    </row>
    <row r="23" spans="1:11" s="124" customFormat="1" ht="12.75" customHeight="1">
      <c r="A23" s="266">
        <v>4</v>
      </c>
      <c r="B23" s="57">
        <f t="shared" si="0"/>
        <v>92.5</v>
      </c>
      <c r="C23" s="57">
        <f t="shared" si="1"/>
        <v>98</v>
      </c>
      <c r="D23" s="303" t="s">
        <v>310</v>
      </c>
      <c r="E23" s="296" t="s">
        <v>304</v>
      </c>
      <c r="F23" s="31"/>
      <c r="G23" s="165">
        <f t="shared" si="2"/>
        <v>0.36979166666666663</v>
      </c>
      <c r="H23" s="165">
        <f t="shared" si="3"/>
        <v>0.3868055555555555</v>
      </c>
      <c r="I23" s="165">
        <f t="shared" si="4"/>
        <v>0.40624999999999994</v>
      </c>
      <c r="J23" s="165">
        <f t="shared" si="5"/>
        <v>0.4286858974358974</v>
      </c>
      <c r="K23" s="165">
        <f t="shared" si="6"/>
        <v>0.45486111111111105</v>
      </c>
    </row>
    <row r="24" spans="1:11" s="124" customFormat="1" ht="12.75" customHeight="1">
      <c r="A24" s="266">
        <v>7.5</v>
      </c>
      <c r="B24" s="57">
        <f t="shared" si="0"/>
        <v>85</v>
      </c>
      <c r="C24" s="57">
        <f t="shared" si="1"/>
        <v>105.5</v>
      </c>
      <c r="D24" s="303" t="s">
        <v>311</v>
      </c>
      <c r="E24" s="296" t="s">
        <v>294</v>
      </c>
      <c r="F24" s="31">
        <v>1569</v>
      </c>
      <c r="G24" s="165">
        <f t="shared" si="2"/>
        <v>0.38932291666666663</v>
      </c>
      <c r="H24" s="165">
        <f t="shared" si="3"/>
        <v>0.40763888888888883</v>
      </c>
      <c r="I24" s="165">
        <f t="shared" si="4"/>
        <v>0.42857142857142855</v>
      </c>
      <c r="J24" s="165">
        <f t="shared" si="5"/>
        <v>0.4527243589743589</v>
      </c>
      <c r="K24" s="165">
        <f t="shared" si="6"/>
        <v>0.48090277777777773</v>
      </c>
    </row>
    <row r="25" spans="1:11" s="124" customFormat="1" ht="12.75" customHeight="1">
      <c r="A25" s="266">
        <v>0</v>
      </c>
      <c r="B25" s="57">
        <f t="shared" si="0"/>
        <v>85</v>
      </c>
      <c r="C25" s="57">
        <f t="shared" si="1"/>
        <v>105.5</v>
      </c>
      <c r="D25" s="306" t="s">
        <v>312</v>
      </c>
      <c r="E25" s="296" t="s">
        <v>294</v>
      </c>
      <c r="F25" s="31"/>
      <c r="G25" s="165">
        <f t="shared" si="2"/>
        <v>0.38932291666666663</v>
      </c>
      <c r="H25" s="165">
        <f t="shared" si="3"/>
        <v>0.40763888888888883</v>
      </c>
      <c r="I25" s="165">
        <f t="shared" si="4"/>
        <v>0.42857142857142855</v>
      </c>
      <c r="J25" s="165">
        <f t="shared" si="5"/>
        <v>0.4527243589743589</v>
      </c>
      <c r="K25" s="165">
        <f t="shared" si="6"/>
        <v>0.48090277777777773</v>
      </c>
    </row>
    <row r="26" spans="1:11" s="124" customFormat="1" ht="12.75" customHeight="1">
      <c r="A26" s="57">
        <v>10</v>
      </c>
      <c r="B26" s="57">
        <f t="shared" si="0"/>
        <v>75</v>
      </c>
      <c r="C26" s="57">
        <f t="shared" si="1"/>
        <v>115.5</v>
      </c>
      <c r="D26" s="305" t="s">
        <v>314</v>
      </c>
      <c r="E26" s="301" t="s">
        <v>315</v>
      </c>
      <c r="F26" s="40"/>
      <c r="G26" s="165">
        <f t="shared" si="2"/>
        <v>0.4153645833333333</v>
      </c>
      <c r="H26" s="165">
        <f t="shared" si="3"/>
        <v>0.4354166666666666</v>
      </c>
      <c r="I26" s="165">
        <f t="shared" si="4"/>
        <v>0.4583333333333333</v>
      </c>
      <c r="J26" s="165">
        <f t="shared" si="5"/>
        <v>0.48477564102564097</v>
      </c>
      <c r="K26" s="165">
        <f t="shared" si="6"/>
        <v>0.515625</v>
      </c>
    </row>
    <row r="27" spans="1:11" s="124" customFormat="1" ht="12.75" customHeight="1">
      <c r="A27" s="57">
        <v>2</v>
      </c>
      <c r="B27" s="57">
        <f aca="true" t="shared" si="7" ref="B27:B47">B26-A27</f>
        <v>73</v>
      </c>
      <c r="C27" s="57">
        <f aca="true" t="shared" si="8" ref="C27:C47">C26+A27</f>
        <v>117.5</v>
      </c>
      <c r="D27" s="307" t="s">
        <v>313</v>
      </c>
      <c r="E27" s="296"/>
      <c r="F27" s="40"/>
      <c r="G27" s="165">
        <f t="shared" si="2"/>
        <v>0.42057291666666663</v>
      </c>
      <c r="H27" s="165">
        <f t="shared" si="3"/>
        <v>0.44097222222222215</v>
      </c>
      <c r="I27" s="165">
        <f t="shared" si="4"/>
        <v>0.46428571428571425</v>
      </c>
      <c r="J27" s="165">
        <f t="shared" si="5"/>
        <v>0.4911858974358974</v>
      </c>
      <c r="K27" s="165">
        <f t="shared" si="6"/>
        <v>0.5225694444444444</v>
      </c>
    </row>
    <row r="28" spans="1:11" s="124" customFormat="1" ht="12.75" customHeight="1" hidden="1">
      <c r="A28" s="57"/>
      <c r="B28" s="57">
        <f t="shared" si="7"/>
        <v>73</v>
      </c>
      <c r="C28" s="57">
        <f t="shared" si="8"/>
        <v>117.5</v>
      </c>
      <c r="D28" s="303"/>
      <c r="E28" s="296"/>
      <c r="F28" s="40"/>
      <c r="G28" s="165">
        <f t="shared" si="2"/>
        <v>0.42057291666666663</v>
      </c>
      <c r="H28" s="165">
        <f t="shared" si="3"/>
        <v>0.44097222222222215</v>
      </c>
      <c r="I28" s="165">
        <f t="shared" si="4"/>
        <v>0.46428571428571425</v>
      </c>
      <c r="J28" s="165">
        <f t="shared" si="5"/>
        <v>0.4911858974358974</v>
      </c>
      <c r="K28" s="165">
        <f t="shared" si="6"/>
        <v>0.5225694444444444</v>
      </c>
    </row>
    <row r="29" spans="1:11" s="124" customFormat="1" ht="12.75" customHeight="1" hidden="1">
      <c r="A29" s="57"/>
      <c r="B29" s="57">
        <f t="shared" si="7"/>
        <v>73</v>
      </c>
      <c r="C29" s="57">
        <f t="shared" si="8"/>
        <v>117.5</v>
      </c>
      <c r="D29" s="303"/>
      <c r="E29" s="296"/>
      <c r="F29" s="40"/>
      <c r="G29" s="165">
        <f t="shared" si="2"/>
        <v>0.42057291666666663</v>
      </c>
      <c r="H29" s="165">
        <f t="shared" si="3"/>
        <v>0.44097222222222215</v>
      </c>
      <c r="I29" s="165">
        <f t="shared" si="4"/>
        <v>0.46428571428571425</v>
      </c>
      <c r="J29" s="165">
        <f t="shared" si="5"/>
        <v>0.4911858974358974</v>
      </c>
      <c r="K29" s="165">
        <f t="shared" si="6"/>
        <v>0.5225694444444444</v>
      </c>
    </row>
    <row r="30" spans="1:11" s="124" customFormat="1" ht="12.75" customHeight="1" hidden="1">
      <c r="A30" s="57"/>
      <c r="B30" s="57">
        <f t="shared" si="7"/>
        <v>73</v>
      </c>
      <c r="C30" s="57">
        <f t="shared" si="8"/>
        <v>117.5</v>
      </c>
      <c r="D30" s="303"/>
      <c r="E30" s="296"/>
      <c r="F30" s="40"/>
      <c r="G30" s="165">
        <f t="shared" si="2"/>
        <v>0.42057291666666663</v>
      </c>
      <c r="H30" s="165">
        <f t="shared" si="3"/>
        <v>0.44097222222222215</v>
      </c>
      <c r="I30" s="165">
        <f t="shared" si="4"/>
        <v>0.46428571428571425</v>
      </c>
      <c r="J30" s="165">
        <f t="shared" si="5"/>
        <v>0.4911858974358974</v>
      </c>
      <c r="K30" s="165">
        <f t="shared" si="6"/>
        <v>0.5225694444444444</v>
      </c>
    </row>
    <row r="31" spans="1:11" s="124" customFormat="1" ht="12.75" customHeight="1" hidden="1">
      <c r="A31" s="57"/>
      <c r="B31" s="57">
        <f t="shared" si="7"/>
        <v>73</v>
      </c>
      <c r="C31" s="57">
        <f t="shared" si="8"/>
        <v>117.5</v>
      </c>
      <c r="D31" s="303"/>
      <c r="E31" s="296"/>
      <c r="F31" s="40"/>
      <c r="G31" s="165">
        <f t="shared" si="2"/>
        <v>0.42057291666666663</v>
      </c>
      <c r="H31" s="165">
        <f t="shared" si="3"/>
        <v>0.44097222222222215</v>
      </c>
      <c r="I31" s="165">
        <f t="shared" si="4"/>
        <v>0.46428571428571425</v>
      </c>
      <c r="J31" s="165">
        <f t="shared" si="5"/>
        <v>0.4911858974358974</v>
      </c>
      <c r="K31" s="165">
        <f t="shared" si="6"/>
        <v>0.5225694444444444</v>
      </c>
    </row>
    <row r="32" spans="1:11" s="124" customFormat="1" ht="12.75" customHeight="1" hidden="1">
      <c r="A32" s="57"/>
      <c r="B32" s="57">
        <f t="shared" si="7"/>
        <v>73</v>
      </c>
      <c r="C32" s="57">
        <f t="shared" si="8"/>
        <v>117.5</v>
      </c>
      <c r="D32" s="303"/>
      <c r="E32" s="296"/>
      <c r="F32" s="40"/>
      <c r="G32" s="165">
        <f t="shared" si="2"/>
        <v>0.42057291666666663</v>
      </c>
      <c r="H32" s="165">
        <f t="shared" si="3"/>
        <v>0.44097222222222215</v>
      </c>
      <c r="I32" s="165">
        <f t="shared" si="4"/>
        <v>0.46428571428571425</v>
      </c>
      <c r="J32" s="165">
        <f t="shared" si="5"/>
        <v>0.4911858974358974</v>
      </c>
      <c r="K32" s="165">
        <f t="shared" si="6"/>
        <v>0.5225694444444444</v>
      </c>
    </row>
    <row r="33" spans="1:11" s="124" customFormat="1" ht="12.75" customHeight="1" hidden="1">
      <c r="A33" s="57"/>
      <c r="B33" s="57">
        <f t="shared" si="7"/>
        <v>73</v>
      </c>
      <c r="C33" s="57">
        <f t="shared" si="8"/>
        <v>117.5</v>
      </c>
      <c r="D33" s="303"/>
      <c r="E33" s="296"/>
      <c r="F33" s="40"/>
      <c r="G33" s="165">
        <f t="shared" si="2"/>
        <v>0.42057291666666663</v>
      </c>
      <c r="H33" s="165">
        <f t="shared" si="3"/>
        <v>0.44097222222222215</v>
      </c>
      <c r="I33" s="165">
        <f t="shared" si="4"/>
        <v>0.46428571428571425</v>
      </c>
      <c r="J33" s="165">
        <f t="shared" si="5"/>
        <v>0.4911858974358974</v>
      </c>
      <c r="K33" s="165">
        <f t="shared" si="6"/>
        <v>0.5225694444444444</v>
      </c>
    </row>
    <row r="34" spans="1:11" s="124" customFormat="1" ht="12.75" customHeight="1" hidden="1">
      <c r="A34" s="57"/>
      <c r="B34" s="57">
        <f t="shared" si="7"/>
        <v>73</v>
      </c>
      <c r="C34" s="57">
        <f t="shared" si="8"/>
        <v>117.5</v>
      </c>
      <c r="D34" s="33"/>
      <c r="E34" s="40"/>
      <c r="F34" s="40"/>
      <c r="G34" s="165">
        <f t="shared" si="2"/>
        <v>0.42057291666666663</v>
      </c>
      <c r="H34" s="165">
        <f t="shared" si="3"/>
        <v>0.44097222222222215</v>
      </c>
      <c r="I34" s="165">
        <f t="shared" si="4"/>
        <v>0.46428571428571425</v>
      </c>
      <c r="J34" s="165">
        <f t="shared" si="5"/>
        <v>0.4911858974358974</v>
      </c>
      <c r="K34" s="165">
        <f t="shared" si="6"/>
        <v>0.5225694444444444</v>
      </c>
    </row>
    <row r="35" spans="1:11" s="124" customFormat="1" ht="12.75" customHeight="1" hidden="1">
      <c r="A35" s="57"/>
      <c r="B35" s="57">
        <f t="shared" si="7"/>
        <v>73</v>
      </c>
      <c r="C35" s="57">
        <f t="shared" si="8"/>
        <v>117.5</v>
      </c>
      <c r="D35" s="37"/>
      <c r="E35" s="40"/>
      <c r="F35" s="40"/>
      <c r="G35" s="165">
        <f t="shared" si="2"/>
        <v>0.42057291666666663</v>
      </c>
      <c r="H35" s="165">
        <f t="shared" si="3"/>
        <v>0.44097222222222215</v>
      </c>
      <c r="I35" s="165">
        <f t="shared" si="4"/>
        <v>0.46428571428571425</v>
      </c>
      <c r="J35" s="165">
        <f t="shared" si="5"/>
        <v>0.4911858974358974</v>
      </c>
      <c r="K35" s="165">
        <f t="shared" si="6"/>
        <v>0.5225694444444444</v>
      </c>
    </row>
    <row r="36" spans="1:11" s="124" customFormat="1" ht="12.75" customHeight="1" hidden="1">
      <c r="A36" s="57"/>
      <c r="B36" s="57">
        <f t="shared" si="7"/>
        <v>73</v>
      </c>
      <c r="C36" s="57">
        <f t="shared" si="8"/>
        <v>117.5</v>
      </c>
      <c r="D36" s="37"/>
      <c r="E36" s="40"/>
      <c r="F36" s="40"/>
      <c r="G36" s="165">
        <f t="shared" si="2"/>
        <v>0.42057291666666663</v>
      </c>
      <c r="H36" s="165">
        <f t="shared" si="3"/>
        <v>0.44097222222222215</v>
      </c>
      <c r="I36" s="165">
        <f t="shared" si="4"/>
        <v>0.46428571428571425</v>
      </c>
      <c r="J36" s="165">
        <f t="shared" si="5"/>
        <v>0.4911858974358974</v>
      </c>
      <c r="K36" s="165">
        <f t="shared" si="6"/>
        <v>0.5225694444444444</v>
      </c>
    </row>
    <row r="37" spans="1:11" s="124" customFormat="1" ht="12.75" customHeight="1" hidden="1">
      <c r="A37" s="57"/>
      <c r="B37" s="57">
        <f t="shared" si="7"/>
        <v>73</v>
      </c>
      <c r="C37" s="57">
        <f t="shared" si="8"/>
        <v>117.5</v>
      </c>
      <c r="D37" s="37"/>
      <c r="E37" s="40"/>
      <c r="F37" s="40"/>
      <c r="G37" s="165">
        <f t="shared" si="2"/>
        <v>0.42057291666666663</v>
      </c>
      <c r="H37" s="165">
        <f t="shared" si="3"/>
        <v>0.44097222222222215</v>
      </c>
      <c r="I37" s="165">
        <f t="shared" si="4"/>
        <v>0.46428571428571425</v>
      </c>
      <c r="J37" s="165">
        <f t="shared" si="5"/>
        <v>0.4911858974358974</v>
      </c>
      <c r="K37" s="165">
        <f t="shared" si="6"/>
        <v>0.5225694444444444</v>
      </c>
    </row>
    <row r="38" spans="1:11" s="124" customFormat="1" ht="12.75" customHeight="1" hidden="1">
      <c r="A38" s="57"/>
      <c r="B38" s="57">
        <f t="shared" si="7"/>
        <v>73</v>
      </c>
      <c r="C38" s="57">
        <f t="shared" si="8"/>
        <v>117.5</v>
      </c>
      <c r="D38" s="37"/>
      <c r="E38" s="40"/>
      <c r="F38" s="40"/>
      <c r="G38" s="165">
        <f t="shared" si="2"/>
        <v>0.42057291666666663</v>
      </c>
      <c r="H38" s="165">
        <f t="shared" si="3"/>
        <v>0.44097222222222215</v>
      </c>
      <c r="I38" s="165">
        <f t="shared" si="4"/>
        <v>0.46428571428571425</v>
      </c>
      <c r="J38" s="165">
        <f t="shared" si="5"/>
        <v>0.4911858974358974</v>
      </c>
      <c r="K38" s="165">
        <f t="shared" si="6"/>
        <v>0.5225694444444444</v>
      </c>
    </row>
    <row r="39" spans="1:11" s="124" customFormat="1" ht="12.75" customHeight="1" hidden="1">
      <c r="A39" s="57"/>
      <c r="B39" s="57">
        <f t="shared" si="7"/>
        <v>73</v>
      </c>
      <c r="C39" s="57">
        <f t="shared" si="8"/>
        <v>117.5</v>
      </c>
      <c r="D39" s="37"/>
      <c r="E39" s="40"/>
      <c r="F39" s="40"/>
      <c r="G39" s="165">
        <f t="shared" si="2"/>
        <v>0.42057291666666663</v>
      </c>
      <c r="H39" s="165">
        <f t="shared" si="3"/>
        <v>0.44097222222222215</v>
      </c>
      <c r="I39" s="165">
        <f t="shared" si="4"/>
        <v>0.46428571428571425</v>
      </c>
      <c r="J39" s="165">
        <f t="shared" si="5"/>
        <v>0.4911858974358974</v>
      </c>
      <c r="K39" s="165">
        <f t="shared" si="6"/>
        <v>0.5225694444444444</v>
      </c>
    </row>
    <row r="40" spans="1:11" s="124" customFormat="1" ht="12.75" customHeight="1" hidden="1">
      <c r="A40" s="57"/>
      <c r="B40" s="57">
        <f t="shared" si="7"/>
        <v>73</v>
      </c>
      <c r="C40" s="57">
        <f t="shared" si="8"/>
        <v>117.5</v>
      </c>
      <c r="D40" s="37"/>
      <c r="E40" s="40"/>
      <c r="F40" s="40"/>
      <c r="G40" s="165">
        <f t="shared" si="2"/>
        <v>0.42057291666666663</v>
      </c>
      <c r="H40" s="165">
        <f t="shared" si="3"/>
        <v>0.44097222222222215</v>
      </c>
      <c r="I40" s="165">
        <f t="shared" si="4"/>
        <v>0.46428571428571425</v>
      </c>
      <c r="J40" s="165">
        <f t="shared" si="5"/>
        <v>0.4911858974358974</v>
      </c>
      <c r="K40" s="165">
        <f t="shared" si="6"/>
        <v>0.5225694444444444</v>
      </c>
    </row>
    <row r="41" spans="1:11" s="124" customFormat="1" ht="12.75" customHeight="1" hidden="1">
      <c r="A41" s="57"/>
      <c r="B41" s="57">
        <f t="shared" si="7"/>
        <v>73</v>
      </c>
      <c r="C41" s="57">
        <f t="shared" si="8"/>
        <v>117.5</v>
      </c>
      <c r="D41" s="37"/>
      <c r="E41" s="40"/>
      <c r="F41" s="40"/>
      <c r="G41" s="165">
        <f t="shared" si="2"/>
        <v>0.42057291666666663</v>
      </c>
      <c r="H41" s="165">
        <f t="shared" si="3"/>
        <v>0.44097222222222215</v>
      </c>
      <c r="I41" s="165">
        <f t="shared" si="4"/>
        <v>0.46428571428571425</v>
      </c>
      <c r="J41" s="165">
        <f t="shared" si="5"/>
        <v>0.4911858974358974</v>
      </c>
      <c r="K41" s="165">
        <f t="shared" si="6"/>
        <v>0.5225694444444444</v>
      </c>
    </row>
    <row r="42" spans="1:11" s="124" customFormat="1" ht="12.75" customHeight="1" hidden="1">
      <c r="A42" s="57"/>
      <c r="B42" s="57">
        <f t="shared" si="7"/>
        <v>73</v>
      </c>
      <c r="C42" s="57">
        <f t="shared" si="8"/>
        <v>117.5</v>
      </c>
      <c r="D42" s="37"/>
      <c r="E42" s="40"/>
      <c r="F42" s="40"/>
      <c r="G42" s="165">
        <f t="shared" si="2"/>
        <v>0.42057291666666663</v>
      </c>
      <c r="H42" s="165">
        <f t="shared" si="3"/>
        <v>0.44097222222222215</v>
      </c>
      <c r="I42" s="165">
        <f t="shared" si="4"/>
        <v>0.46428571428571425</v>
      </c>
      <c r="J42" s="165">
        <f t="shared" si="5"/>
        <v>0.4911858974358974</v>
      </c>
      <c r="K42" s="165">
        <f t="shared" si="6"/>
        <v>0.5225694444444444</v>
      </c>
    </row>
    <row r="43" spans="1:11" s="124" customFormat="1" ht="12.75" customHeight="1" hidden="1">
      <c r="A43" s="57"/>
      <c r="B43" s="57">
        <f t="shared" si="7"/>
        <v>73</v>
      </c>
      <c r="C43" s="57">
        <f t="shared" si="8"/>
        <v>117.5</v>
      </c>
      <c r="D43" s="37"/>
      <c r="E43" s="40"/>
      <c r="F43" s="40"/>
      <c r="G43" s="165">
        <f t="shared" si="2"/>
        <v>0.42057291666666663</v>
      </c>
      <c r="H43" s="165">
        <f t="shared" si="3"/>
        <v>0.44097222222222215</v>
      </c>
      <c r="I43" s="165">
        <f t="shared" si="4"/>
        <v>0.46428571428571425</v>
      </c>
      <c r="J43" s="165">
        <f t="shared" si="5"/>
        <v>0.4911858974358974</v>
      </c>
      <c r="K43" s="165">
        <f t="shared" si="6"/>
        <v>0.5225694444444444</v>
      </c>
    </row>
    <row r="44" spans="1:11" s="124" customFormat="1" ht="12.75" customHeight="1" hidden="1">
      <c r="A44" s="57"/>
      <c r="B44" s="57">
        <f t="shared" si="7"/>
        <v>73</v>
      </c>
      <c r="C44" s="57">
        <f t="shared" si="8"/>
        <v>117.5</v>
      </c>
      <c r="D44" s="37"/>
      <c r="E44" s="40"/>
      <c r="F44" s="40"/>
      <c r="G44" s="165">
        <f t="shared" si="2"/>
        <v>0.42057291666666663</v>
      </c>
      <c r="H44" s="165">
        <f t="shared" si="3"/>
        <v>0.44097222222222215</v>
      </c>
      <c r="I44" s="165">
        <f t="shared" si="4"/>
        <v>0.46428571428571425</v>
      </c>
      <c r="J44" s="165">
        <f t="shared" si="5"/>
        <v>0.4911858974358974</v>
      </c>
      <c r="K44" s="165">
        <f t="shared" si="6"/>
        <v>0.5225694444444444</v>
      </c>
    </row>
    <row r="45" spans="1:11" s="124" customFormat="1" ht="12.75" customHeight="1" hidden="1">
      <c r="A45" s="57"/>
      <c r="B45" s="57">
        <f t="shared" si="7"/>
        <v>73</v>
      </c>
      <c r="C45" s="57">
        <f t="shared" si="8"/>
        <v>117.5</v>
      </c>
      <c r="D45" s="37"/>
      <c r="E45" s="40"/>
      <c r="F45" s="40"/>
      <c r="G45" s="165">
        <f t="shared" si="2"/>
        <v>0.42057291666666663</v>
      </c>
      <c r="H45" s="165">
        <f t="shared" si="3"/>
        <v>0.44097222222222215</v>
      </c>
      <c r="I45" s="165">
        <f t="shared" si="4"/>
        <v>0.46428571428571425</v>
      </c>
      <c r="J45" s="165">
        <f t="shared" si="5"/>
        <v>0.4911858974358974</v>
      </c>
      <c r="K45" s="165">
        <f t="shared" si="6"/>
        <v>0.5225694444444444</v>
      </c>
    </row>
    <row r="46" spans="1:11" s="124" customFormat="1" ht="12.75" customHeight="1" hidden="1">
      <c r="A46" s="57"/>
      <c r="B46" s="57">
        <f t="shared" si="7"/>
        <v>73</v>
      </c>
      <c r="C46" s="57">
        <f t="shared" si="8"/>
        <v>117.5</v>
      </c>
      <c r="D46" s="37"/>
      <c r="E46" s="40"/>
      <c r="F46" s="40"/>
      <c r="G46" s="165">
        <f t="shared" si="2"/>
        <v>0.42057291666666663</v>
      </c>
      <c r="H46" s="165">
        <f t="shared" si="3"/>
        <v>0.44097222222222215</v>
      </c>
      <c r="I46" s="165">
        <f t="shared" si="4"/>
        <v>0.46428571428571425</v>
      </c>
      <c r="J46" s="165">
        <f t="shared" si="5"/>
        <v>0.4911858974358974</v>
      </c>
      <c r="K46" s="165">
        <f t="shared" si="6"/>
        <v>0.5225694444444444</v>
      </c>
    </row>
    <row r="47" spans="1:11" s="124" customFormat="1" ht="12.75" customHeight="1" hidden="1">
      <c r="A47" s="57"/>
      <c r="B47" s="57">
        <f t="shared" si="7"/>
        <v>73</v>
      </c>
      <c r="C47" s="57">
        <f t="shared" si="8"/>
        <v>117.5</v>
      </c>
      <c r="D47" s="37"/>
      <c r="E47" s="40"/>
      <c r="F47" s="40"/>
      <c r="G47" s="165">
        <f t="shared" si="2"/>
        <v>0.42057291666666663</v>
      </c>
      <c r="H47" s="165">
        <f t="shared" si="3"/>
        <v>0.44097222222222215</v>
      </c>
      <c r="I47" s="165">
        <f t="shared" si="4"/>
        <v>0.46428571428571425</v>
      </c>
      <c r="J47" s="165">
        <f t="shared" si="5"/>
        <v>0.4911858974358974</v>
      </c>
      <c r="K47" s="165">
        <f t="shared" si="6"/>
        <v>0.5225694444444444</v>
      </c>
    </row>
    <row r="48" spans="1:11" s="124" customFormat="1" ht="12.75" customHeight="1" hidden="1">
      <c r="A48" s="57"/>
      <c r="B48" s="57">
        <f>B47-A48</f>
        <v>73</v>
      </c>
      <c r="C48" s="57">
        <f>C47+A48</f>
        <v>117.5</v>
      </c>
      <c r="D48" s="37"/>
      <c r="E48" s="40"/>
      <c r="F48" s="40"/>
      <c r="G48" s="165">
        <f t="shared" si="2"/>
        <v>0.42057291666666663</v>
      </c>
      <c r="H48" s="165">
        <f t="shared" si="3"/>
        <v>0.44097222222222215</v>
      </c>
      <c r="I48" s="165">
        <f t="shared" si="4"/>
        <v>0.46428571428571425</v>
      </c>
      <c r="J48" s="165">
        <f t="shared" si="5"/>
        <v>0.4911858974358974</v>
      </c>
      <c r="K48" s="165">
        <f t="shared" si="6"/>
        <v>0.5225694444444444</v>
      </c>
    </row>
    <row r="49" spans="1:11" s="124" customFormat="1" ht="12.75" customHeight="1">
      <c r="A49" s="57">
        <v>10</v>
      </c>
      <c r="B49" s="57">
        <f>B48-A49</f>
        <v>63</v>
      </c>
      <c r="C49" s="57">
        <f>C48+A49</f>
        <v>127.5</v>
      </c>
      <c r="D49" s="33" t="s">
        <v>430</v>
      </c>
      <c r="E49" s="40"/>
      <c r="F49" s="40"/>
      <c r="G49" s="165">
        <f t="shared" si="2"/>
        <v>0.4466145833333333</v>
      </c>
      <c r="H49" s="165">
        <f t="shared" si="3"/>
        <v>0.46874999999999994</v>
      </c>
      <c r="I49" s="165">
        <f t="shared" si="4"/>
        <v>0.494047619047619</v>
      </c>
      <c r="J49" s="165">
        <f t="shared" si="5"/>
        <v>0.5232371794871795</v>
      </c>
      <c r="K49" s="165">
        <f t="shared" si="6"/>
        <v>0.5572916666666666</v>
      </c>
    </row>
    <row r="50" spans="1:11" s="268" customFormat="1" ht="12.75" customHeight="1">
      <c r="A50" s="266"/>
      <c r="B50" s="266"/>
      <c r="C50" s="266"/>
      <c r="D50" s="267" t="s">
        <v>52</v>
      </c>
      <c r="E50" s="265"/>
      <c r="F50" s="265"/>
      <c r="G50" s="241"/>
      <c r="H50" s="241"/>
      <c r="I50" s="241"/>
      <c r="J50" s="241"/>
      <c r="K50" s="241"/>
    </row>
    <row r="51" spans="1:12" s="124" customFormat="1" ht="12.75" customHeight="1">
      <c r="A51" s="57">
        <v>0</v>
      </c>
      <c r="B51" s="57">
        <f>B49</f>
        <v>63</v>
      </c>
      <c r="C51" s="57">
        <f>C49</f>
        <v>127.5</v>
      </c>
      <c r="D51" s="33" t="s">
        <v>430</v>
      </c>
      <c r="E51" s="40" t="s">
        <v>162</v>
      </c>
      <c r="F51" s="40"/>
      <c r="G51" s="163">
        <f>$L$6</f>
        <v>0.5208333333333334</v>
      </c>
      <c r="H51" s="163">
        <f>$L$6</f>
        <v>0.5208333333333334</v>
      </c>
      <c r="I51" s="163">
        <f>$L$6</f>
        <v>0.5208333333333334</v>
      </c>
      <c r="J51" s="163">
        <f>$M$6</f>
        <v>0.5208333333333334</v>
      </c>
      <c r="K51" s="163">
        <f>$M$6</f>
        <v>0.5208333333333334</v>
      </c>
      <c r="L51" s="202">
        <f>L50+A51</f>
        <v>0</v>
      </c>
    </row>
    <row r="52" spans="1:12" s="124" customFormat="1" ht="12.75" customHeight="1">
      <c r="A52" s="57">
        <v>4.5</v>
      </c>
      <c r="B52" s="57">
        <f>B51-A52</f>
        <v>58.5</v>
      </c>
      <c r="C52" s="57">
        <f>C51+A52</f>
        <v>132</v>
      </c>
      <c r="D52" s="37" t="s">
        <v>316</v>
      </c>
      <c r="E52" s="40" t="s">
        <v>162</v>
      </c>
      <c r="F52" s="40">
        <v>1755</v>
      </c>
      <c r="G52" s="165">
        <f>SUM($G$51+$O$3*L52)</f>
        <v>0.5325520833333334</v>
      </c>
      <c r="H52" s="165">
        <f>SUM($H$51+$P$3*L52)</f>
        <v>0.5333333333333333</v>
      </c>
      <c r="I52" s="165">
        <f>SUM($I$51+$Q$3*L52)</f>
        <v>0.5342261904761905</v>
      </c>
      <c r="J52" s="165">
        <f>SUM($J$51+$R$3*L52)</f>
        <v>0.5352564102564102</v>
      </c>
      <c r="K52" s="165">
        <f>SUM($K$51+$S$3*L52)</f>
        <v>0.5364583333333334</v>
      </c>
      <c r="L52" s="202">
        <f>L51+A52</f>
        <v>4.5</v>
      </c>
    </row>
    <row r="53" spans="1:12" s="124" customFormat="1" ht="12.75" customHeight="1">
      <c r="A53" s="57">
        <v>0</v>
      </c>
      <c r="B53" s="57">
        <f>B52-A53</f>
        <v>58.5</v>
      </c>
      <c r="C53" s="57">
        <f>C52+A53</f>
        <v>132</v>
      </c>
      <c r="D53" s="51" t="s">
        <v>281</v>
      </c>
      <c r="E53" s="40" t="s">
        <v>162</v>
      </c>
      <c r="F53" s="40"/>
      <c r="G53" s="165">
        <f aca="true" t="shared" si="9" ref="G53:G80">SUM($G$51+$O$3*L53)</f>
        <v>0.5325520833333334</v>
      </c>
      <c r="H53" s="165">
        <f aca="true" t="shared" si="10" ref="H53:H80">SUM($H$51+$P$3*L53)</f>
        <v>0.5333333333333333</v>
      </c>
      <c r="I53" s="165">
        <f aca="true" t="shared" si="11" ref="I53:I80">SUM($I$51+$Q$3*L53)</f>
        <v>0.5342261904761905</v>
      </c>
      <c r="J53" s="165">
        <f aca="true" t="shared" si="12" ref="J53:J80">SUM($J$51+$R$3*L53)</f>
        <v>0.5352564102564102</v>
      </c>
      <c r="K53" s="165">
        <f aca="true" t="shared" si="13" ref="K53:K80">SUM($K$51+$S$3*L53)</f>
        <v>0.5364583333333334</v>
      </c>
      <c r="L53" s="202">
        <f aca="true" t="shared" si="14" ref="L53:L80">L52+A53</f>
        <v>4.5</v>
      </c>
    </row>
    <row r="54" spans="1:12" s="124" customFormat="1" ht="12.75" customHeight="1">
      <c r="A54" s="57">
        <v>10</v>
      </c>
      <c r="B54" s="57">
        <f aca="true" t="shared" si="15" ref="B54:B64">B53-A54</f>
        <v>48.5</v>
      </c>
      <c r="C54" s="57">
        <f aca="true" t="shared" si="16" ref="C54:C64">C53+A54</f>
        <v>142</v>
      </c>
      <c r="D54" s="37" t="s">
        <v>317</v>
      </c>
      <c r="E54" s="40" t="s">
        <v>318</v>
      </c>
      <c r="F54" s="40"/>
      <c r="G54" s="165">
        <f t="shared" si="9"/>
        <v>0.55859375</v>
      </c>
      <c r="H54" s="165">
        <f t="shared" si="10"/>
        <v>0.5611111111111111</v>
      </c>
      <c r="I54" s="165">
        <f t="shared" si="11"/>
        <v>0.5639880952380952</v>
      </c>
      <c r="J54" s="165">
        <f t="shared" si="12"/>
        <v>0.5673076923076923</v>
      </c>
      <c r="K54" s="165">
        <f t="shared" si="13"/>
        <v>0.5711805555555556</v>
      </c>
      <c r="L54" s="202">
        <f t="shared" si="14"/>
        <v>14.5</v>
      </c>
    </row>
    <row r="55" spans="1:12" s="124" customFormat="1" ht="12.75" customHeight="1">
      <c r="A55" s="57">
        <v>7.5</v>
      </c>
      <c r="B55" s="57">
        <f t="shared" si="15"/>
        <v>41</v>
      </c>
      <c r="C55" s="57">
        <f t="shared" si="16"/>
        <v>149.5</v>
      </c>
      <c r="D55" s="38" t="s">
        <v>812</v>
      </c>
      <c r="E55" s="40" t="s">
        <v>318</v>
      </c>
      <c r="F55" s="40"/>
      <c r="G55" s="165">
        <f t="shared" si="9"/>
        <v>0.578125</v>
      </c>
      <c r="H55" s="165">
        <f t="shared" si="10"/>
        <v>0.5819444444444445</v>
      </c>
      <c r="I55" s="165">
        <f t="shared" si="11"/>
        <v>0.5863095238095238</v>
      </c>
      <c r="J55" s="165">
        <f t="shared" si="12"/>
        <v>0.5913461538461539</v>
      </c>
      <c r="K55" s="165">
        <f t="shared" si="13"/>
        <v>0.5972222222222222</v>
      </c>
      <c r="L55" s="202">
        <f t="shared" si="14"/>
        <v>22</v>
      </c>
    </row>
    <row r="56" spans="1:12" s="124" customFormat="1" ht="12.75" customHeight="1">
      <c r="A56" s="57">
        <v>2</v>
      </c>
      <c r="B56" s="57">
        <f t="shared" si="15"/>
        <v>39</v>
      </c>
      <c r="C56" s="57">
        <f t="shared" si="16"/>
        <v>151.5</v>
      </c>
      <c r="D56" s="37" t="s">
        <v>319</v>
      </c>
      <c r="E56" s="40" t="s">
        <v>318</v>
      </c>
      <c r="F56" s="40"/>
      <c r="G56" s="165">
        <f t="shared" si="9"/>
        <v>0.5833333333333334</v>
      </c>
      <c r="H56" s="165">
        <f t="shared" si="10"/>
        <v>0.5875</v>
      </c>
      <c r="I56" s="165">
        <f t="shared" si="11"/>
        <v>0.5922619047619048</v>
      </c>
      <c r="J56" s="165">
        <f t="shared" si="12"/>
        <v>0.5977564102564104</v>
      </c>
      <c r="K56" s="165">
        <f t="shared" si="13"/>
        <v>0.6041666666666667</v>
      </c>
      <c r="L56" s="202">
        <f t="shared" si="14"/>
        <v>24</v>
      </c>
    </row>
    <row r="57" spans="1:12" s="124" customFormat="1" ht="12.75" customHeight="1">
      <c r="A57" s="57">
        <v>2</v>
      </c>
      <c r="B57" s="57">
        <f t="shared" si="15"/>
        <v>37</v>
      </c>
      <c r="C57" s="57">
        <f t="shared" si="16"/>
        <v>153.5</v>
      </c>
      <c r="D57" s="37" t="s">
        <v>325</v>
      </c>
      <c r="E57" s="40" t="s">
        <v>318</v>
      </c>
      <c r="F57" s="40"/>
      <c r="G57" s="165">
        <f t="shared" si="9"/>
        <v>0.5885416666666667</v>
      </c>
      <c r="H57" s="165">
        <f t="shared" si="10"/>
        <v>0.5930555555555556</v>
      </c>
      <c r="I57" s="165">
        <f t="shared" si="11"/>
        <v>0.5982142857142858</v>
      </c>
      <c r="J57" s="165">
        <f t="shared" si="12"/>
        <v>0.6041666666666667</v>
      </c>
      <c r="K57" s="165">
        <f t="shared" si="13"/>
        <v>0.6111111111111112</v>
      </c>
      <c r="L57" s="202">
        <f t="shared" si="14"/>
        <v>26</v>
      </c>
    </row>
    <row r="58" spans="1:12" s="124" customFormat="1" ht="12.75" customHeight="1">
      <c r="A58" s="57">
        <v>2</v>
      </c>
      <c r="B58" s="57">
        <f t="shared" si="15"/>
        <v>35</v>
      </c>
      <c r="C58" s="57">
        <f t="shared" si="16"/>
        <v>155.5</v>
      </c>
      <c r="D58" s="42" t="s">
        <v>326</v>
      </c>
      <c r="E58" s="40" t="s">
        <v>318</v>
      </c>
      <c r="F58" s="40"/>
      <c r="G58" s="165">
        <f t="shared" si="9"/>
        <v>0.59375</v>
      </c>
      <c r="H58" s="165">
        <f t="shared" si="10"/>
        <v>0.5986111111111111</v>
      </c>
      <c r="I58" s="165">
        <f t="shared" si="11"/>
        <v>0.6041666666666667</v>
      </c>
      <c r="J58" s="165">
        <f t="shared" si="12"/>
        <v>0.6105769230769231</v>
      </c>
      <c r="K58" s="165">
        <f t="shared" si="13"/>
        <v>0.6180555555555556</v>
      </c>
      <c r="L58" s="202">
        <f t="shared" si="14"/>
        <v>28</v>
      </c>
    </row>
    <row r="59" spans="1:12" s="124" customFormat="1" ht="12.75" customHeight="1">
      <c r="A59" s="57">
        <v>2</v>
      </c>
      <c r="B59" s="57">
        <f t="shared" si="15"/>
        <v>33</v>
      </c>
      <c r="C59" s="57">
        <f t="shared" si="16"/>
        <v>157.5</v>
      </c>
      <c r="D59" s="38" t="s">
        <v>327</v>
      </c>
      <c r="E59" s="40" t="s">
        <v>258</v>
      </c>
      <c r="F59" s="40"/>
      <c r="G59" s="165">
        <f t="shared" si="9"/>
        <v>0.5989583333333334</v>
      </c>
      <c r="H59" s="165">
        <f t="shared" si="10"/>
        <v>0.6041666666666667</v>
      </c>
      <c r="I59" s="165">
        <f t="shared" si="11"/>
        <v>0.6101190476190477</v>
      </c>
      <c r="J59" s="165">
        <f t="shared" si="12"/>
        <v>0.6169871794871795</v>
      </c>
      <c r="K59" s="165">
        <f t="shared" si="13"/>
        <v>0.625</v>
      </c>
      <c r="L59" s="202">
        <f t="shared" si="14"/>
        <v>30</v>
      </c>
    </row>
    <row r="60" spans="1:12" s="124" customFormat="1" ht="12.75" customHeight="1">
      <c r="A60" s="57">
        <v>2</v>
      </c>
      <c r="B60" s="57">
        <f t="shared" si="15"/>
        <v>31</v>
      </c>
      <c r="C60" s="57">
        <f t="shared" si="16"/>
        <v>159.5</v>
      </c>
      <c r="D60" s="38" t="s">
        <v>788</v>
      </c>
      <c r="E60" s="40" t="s">
        <v>258</v>
      </c>
      <c r="F60" s="40"/>
      <c r="G60" s="165">
        <f t="shared" si="9"/>
        <v>0.6041666666666667</v>
      </c>
      <c r="H60" s="165">
        <f t="shared" si="10"/>
        <v>0.6097222222222223</v>
      </c>
      <c r="I60" s="165">
        <f t="shared" si="11"/>
        <v>0.6160714285714286</v>
      </c>
      <c r="J60" s="165">
        <f t="shared" si="12"/>
        <v>0.6233974358974359</v>
      </c>
      <c r="K60" s="165">
        <f t="shared" si="13"/>
        <v>0.6319444444444444</v>
      </c>
      <c r="L60" s="202">
        <f t="shared" si="14"/>
        <v>32</v>
      </c>
    </row>
    <row r="61" spans="1:12" s="124" customFormat="1" ht="12.75" customHeight="1">
      <c r="A61" s="57">
        <v>1</v>
      </c>
      <c r="B61" s="57">
        <f t="shared" si="15"/>
        <v>30</v>
      </c>
      <c r="C61" s="57">
        <f t="shared" si="16"/>
        <v>160.5</v>
      </c>
      <c r="D61" s="38" t="s">
        <v>328</v>
      </c>
      <c r="E61" s="40" t="s">
        <v>320</v>
      </c>
      <c r="F61" s="40"/>
      <c r="G61" s="165">
        <f t="shared" si="9"/>
        <v>0.6067708333333334</v>
      </c>
      <c r="H61" s="165">
        <f t="shared" si="10"/>
        <v>0.6125</v>
      </c>
      <c r="I61" s="165">
        <f t="shared" si="11"/>
        <v>0.6190476190476191</v>
      </c>
      <c r="J61" s="165">
        <f t="shared" si="12"/>
        <v>0.6266025641025641</v>
      </c>
      <c r="K61" s="165">
        <f t="shared" si="13"/>
        <v>0.6354166666666667</v>
      </c>
      <c r="L61" s="202">
        <f t="shared" si="14"/>
        <v>33</v>
      </c>
    </row>
    <row r="62" spans="1:12" s="124" customFormat="1" ht="12.75" customHeight="1">
      <c r="A62" s="57">
        <v>2</v>
      </c>
      <c r="B62" s="57">
        <f t="shared" si="15"/>
        <v>28</v>
      </c>
      <c r="C62" s="57">
        <f t="shared" si="16"/>
        <v>162.5</v>
      </c>
      <c r="D62" s="38" t="s">
        <v>321</v>
      </c>
      <c r="E62" s="40" t="s">
        <v>320</v>
      </c>
      <c r="F62" s="40"/>
      <c r="G62" s="165">
        <f>SUM($G$51+$O$3*L62)</f>
        <v>0.6119791666666667</v>
      </c>
      <c r="H62" s="165">
        <f>SUM($H$51+$P$3*L62)</f>
        <v>0.6180555555555556</v>
      </c>
      <c r="I62" s="165">
        <f>SUM($I$51+$Q$3*L62)</f>
        <v>0.625</v>
      </c>
      <c r="J62" s="165">
        <f>SUM($J$51+$R$3*L62)</f>
        <v>0.6330128205128205</v>
      </c>
      <c r="K62" s="165">
        <f>SUM($K$51+$S$3*L62)</f>
        <v>0.6423611111111112</v>
      </c>
      <c r="L62" s="202">
        <f>L61+A62</f>
        <v>35</v>
      </c>
    </row>
    <row r="63" spans="1:12" s="124" customFormat="1" ht="12.75" customHeight="1">
      <c r="A63" s="57">
        <v>0.5</v>
      </c>
      <c r="B63" s="57">
        <f t="shared" si="15"/>
        <v>27.5</v>
      </c>
      <c r="C63" s="57">
        <f t="shared" si="16"/>
        <v>163</v>
      </c>
      <c r="D63" s="306" t="s">
        <v>312</v>
      </c>
      <c r="E63" s="40"/>
      <c r="F63" s="40"/>
      <c r="G63" s="165">
        <f>SUM($G$51+$O$3*L63)</f>
        <v>0.61328125</v>
      </c>
      <c r="H63" s="165">
        <f>SUM($H$51+$P$3*L63)</f>
        <v>0.6194444444444445</v>
      </c>
      <c r="I63" s="165">
        <f>SUM($I$51+$Q$3*L63)</f>
        <v>0.6264880952380952</v>
      </c>
      <c r="J63" s="165">
        <f>SUM($J$51+$R$3*L63)</f>
        <v>0.6346153846153847</v>
      </c>
      <c r="K63" s="165">
        <f>SUM($K$51+$S$3*L63)</f>
        <v>0.6440972222222222</v>
      </c>
      <c r="L63" s="202">
        <f>L62+A63</f>
        <v>35.5</v>
      </c>
    </row>
    <row r="64" spans="1:12" s="124" customFormat="1" ht="12.75" customHeight="1">
      <c r="A64" s="57">
        <v>0.5</v>
      </c>
      <c r="B64" s="57">
        <f t="shared" si="15"/>
        <v>27</v>
      </c>
      <c r="C64" s="57">
        <f t="shared" si="16"/>
        <v>163.5</v>
      </c>
      <c r="D64" s="288" t="s">
        <v>329</v>
      </c>
      <c r="E64" s="40" t="s">
        <v>323</v>
      </c>
      <c r="F64" s="40"/>
      <c r="G64" s="165">
        <f>SUM($G$51+$O$3*L64)</f>
        <v>0.6145833333333334</v>
      </c>
      <c r="H64" s="165">
        <f>SUM($H$51+$P$3*L64)</f>
        <v>0.6208333333333333</v>
      </c>
      <c r="I64" s="165">
        <f>SUM($I$51+$Q$3*L64)</f>
        <v>0.6279761904761905</v>
      </c>
      <c r="J64" s="165">
        <f>SUM($J$51+$R$3*L64)</f>
        <v>0.6362179487179488</v>
      </c>
      <c r="K64" s="165">
        <f>SUM($K$51+$S$3*L64)</f>
        <v>0.6458333333333334</v>
      </c>
      <c r="L64" s="202">
        <f>L63+A64</f>
        <v>36</v>
      </c>
    </row>
    <row r="65" spans="1:12" s="124" customFormat="1" ht="12.75" customHeight="1">
      <c r="A65" s="57">
        <v>1</v>
      </c>
      <c r="B65" s="57">
        <f aca="true" t="shared" si="17" ref="B65:B78">B64-A65</f>
        <v>26</v>
      </c>
      <c r="C65" s="57">
        <f aca="true" t="shared" si="18" ref="C65:C78">C64+A65</f>
        <v>164.5</v>
      </c>
      <c r="D65" s="38" t="s">
        <v>324</v>
      </c>
      <c r="E65" s="40" t="s">
        <v>323</v>
      </c>
      <c r="F65" s="40"/>
      <c r="G65" s="165">
        <f t="shared" si="9"/>
        <v>0.6171875</v>
      </c>
      <c r="H65" s="165">
        <f t="shared" si="10"/>
        <v>0.6236111111111111</v>
      </c>
      <c r="I65" s="165">
        <f t="shared" si="11"/>
        <v>0.6309523809523809</v>
      </c>
      <c r="J65" s="165">
        <f t="shared" si="12"/>
        <v>0.639423076923077</v>
      </c>
      <c r="K65" s="165">
        <f t="shared" si="13"/>
        <v>0.6493055555555556</v>
      </c>
      <c r="L65" s="202">
        <f t="shared" si="14"/>
        <v>37</v>
      </c>
    </row>
    <row r="66" spans="1:12" ht="12.75" customHeight="1">
      <c r="A66" s="57">
        <v>1.5</v>
      </c>
      <c r="B66" s="57">
        <f t="shared" si="17"/>
        <v>24.5</v>
      </c>
      <c r="C66" s="57">
        <f t="shared" si="18"/>
        <v>166</v>
      </c>
      <c r="D66" s="38" t="s">
        <v>322</v>
      </c>
      <c r="E66" s="40" t="s">
        <v>721</v>
      </c>
      <c r="F66" s="40"/>
      <c r="G66" s="165">
        <f t="shared" si="9"/>
        <v>0.62109375</v>
      </c>
      <c r="H66" s="165">
        <f t="shared" si="10"/>
        <v>0.6277777777777778</v>
      </c>
      <c r="I66" s="165">
        <f t="shared" si="11"/>
        <v>0.6354166666666667</v>
      </c>
      <c r="J66" s="165">
        <f t="shared" si="12"/>
        <v>0.6442307692307693</v>
      </c>
      <c r="K66" s="165">
        <f t="shared" si="13"/>
        <v>0.654513888888889</v>
      </c>
      <c r="L66" s="202">
        <f t="shared" si="14"/>
        <v>38.5</v>
      </c>
    </row>
    <row r="67" spans="1:12" ht="12.75" customHeight="1">
      <c r="A67" s="57">
        <v>2</v>
      </c>
      <c r="B67" s="57">
        <f t="shared" si="17"/>
        <v>22.5</v>
      </c>
      <c r="C67" s="57">
        <f t="shared" si="18"/>
        <v>168</v>
      </c>
      <c r="D67" s="38" t="s">
        <v>330</v>
      </c>
      <c r="E67" s="40" t="s">
        <v>331</v>
      </c>
      <c r="F67" s="40"/>
      <c r="G67" s="165">
        <f t="shared" si="9"/>
        <v>0.6263020833333334</v>
      </c>
      <c r="H67" s="165">
        <f t="shared" si="10"/>
        <v>0.6333333333333333</v>
      </c>
      <c r="I67" s="165">
        <f t="shared" si="11"/>
        <v>0.6413690476190477</v>
      </c>
      <c r="J67" s="165">
        <f t="shared" si="12"/>
        <v>0.6506410256410257</v>
      </c>
      <c r="K67" s="165">
        <f t="shared" si="13"/>
        <v>0.6614583333333334</v>
      </c>
      <c r="L67" s="202">
        <f t="shared" si="14"/>
        <v>40.5</v>
      </c>
    </row>
    <row r="68" spans="1:12" ht="12.75" customHeight="1">
      <c r="A68" s="57">
        <v>1</v>
      </c>
      <c r="B68" s="57">
        <f t="shared" si="17"/>
        <v>21.5</v>
      </c>
      <c r="C68" s="57">
        <f t="shared" si="18"/>
        <v>169</v>
      </c>
      <c r="D68" s="288" t="s">
        <v>741</v>
      </c>
      <c r="E68" s="40" t="s">
        <v>318</v>
      </c>
      <c r="F68" s="40"/>
      <c r="G68" s="165">
        <f t="shared" si="9"/>
        <v>0.62890625</v>
      </c>
      <c r="H68" s="165">
        <f t="shared" si="10"/>
        <v>0.6361111111111112</v>
      </c>
      <c r="I68" s="165">
        <f t="shared" si="11"/>
        <v>0.6443452380952381</v>
      </c>
      <c r="J68" s="165">
        <f t="shared" si="12"/>
        <v>0.6538461538461539</v>
      </c>
      <c r="K68" s="165">
        <f t="shared" si="13"/>
        <v>0.6649305555555556</v>
      </c>
      <c r="L68" s="202">
        <f t="shared" si="14"/>
        <v>41.5</v>
      </c>
    </row>
    <row r="69" spans="1:12" ht="12.75" customHeight="1">
      <c r="A69" s="57">
        <v>1</v>
      </c>
      <c r="B69" s="57">
        <f t="shared" si="17"/>
        <v>20.5</v>
      </c>
      <c r="C69" s="57">
        <f t="shared" si="18"/>
        <v>170</v>
      </c>
      <c r="D69" s="38" t="s">
        <v>332</v>
      </c>
      <c r="E69" s="40" t="s">
        <v>333</v>
      </c>
      <c r="F69" s="40"/>
      <c r="G69" s="165">
        <f t="shared" si="9"/>
        <v>0.6315104166666667</v>
      </c>
      <c r="H69" s="165">
        <f t="shared" si="10"/>
        <v>0.638888888888889</v>
      </c>
      <c r="I69" s="165">
        <f t="shared" si="11"/>
        <v>0.6473214285714286</v>
      </c>
      <c r="J69" s="165">
        <f t="shared" si="12"/>
        <v>0.657051282051282</v>
      </c>
      <c r="K69" s="165">
        <f t="shared" si="13"/>
        <v>0.6684027777777778</v>
      </c>
      <c r="L69" s="202">
        <f t="shared" si="14"/>
        <v>42.5</v>
      </c>
    </row>
    <row r="70" spans="1:12" ht="12.75" customHeight="1">
      <c r="A70" s="57">
        <v>5</v>
      </c>
      <c r="B70" s="57">
        <f t="shared" si="17"/>
        <v>15.5</v>
      </c>
      <c r="C70" s="57">
        <f t="shared" si="18"/>
        <v>175</v>
      </c>
      <c r="D70" s="38" t="s">
        <v>334</v>
      </c>
      <c r="E70" s="40" t="s">
        <v>333</v>
      </c>
      <c r="F70" s="40">
        <v>797</v>
      </c>
      <c r="G70" s="165">
        <f t="shared" si="9"/>
        <v>0.64453125</v>
      </c>
      <c r="H70" s="165">
        <f t="shared" si="10"/>
        <v>0.6527777777777778</v>
      </c>
      <c r="I70" s="165">
        <f t="shared" si="11"/>
        <v>0.6622023809523809</v>
      </c>
      <c r="J70" s="165">
        <f t="shared" si="12"/>
        <v>0.6730769230769231</v>
      </c>
      <c r="K70" s="165">
        <f t="shared" si="13"/>
        <v>0.685763888888889</v>
      </c>
      <c r="L70" s="202">
        <f t="shared" si="14"/>
        <v>47.5</v>
      </c>
    </row>
    <row r="71" spans="1:12" ht="12.75" customHeight="1">
      <c r="A71" s="57">
        <v>7</v>
      </c>
      <c r="B71" s="57">
        <f t="shared" si="17"/>
        <v>8.5</v>
      </c>
      <c r="C71" s="57">
        <f t="shared" si="18"/>
        <v>182</v>
      </c>
      <c r="D71" s="38" t="s">
        <v>789</v>
      </c>
      <c r="E71" s="40" t="s">
        <v>335</v>
      </c>
      <c r="F71" s="40"/>
      <c r="G71" s="165">
        <f t="shared" si="9"/>
        <v>0.6627604166666667</v>
      </c>
      <c r="H71" s="165">
        <f t="shared" si="10"/>
        <v>0.6722222222222223</v>
      </c>
      <c r="I71" s="165">
        <f t="shared" si="11"/>
        <v>0.6830357142857143</v>
      </c>
      <c r="J71" s="165">
        <f t="shared" si="12"/>
        <v>0.6955128205128205</v>
      </c>
      <c r="K71" s="165">
        <f t="shared" si="13"/>
        <v>0.7100694444444444</v>
      </c>
      <c r="L71" s="202">
        <f t="shared" si="14"/>
        <v>54.5</v>
      </c>
    </row>
    <row r="72" spans="1:12" ht="12.75" customHeight="1">
      <c r="A72" s="57">
        <v>3.5</v>
      </c>
      <c r="B72" s="57">
        <f t="shared" si="17"/>
        <v>5</v>
      </c>
      <c r="C72" s="57">
        <f t="shared" si="18"/>
        <v>185.5</v>
      </c>
      <c r="D72" s="38" t="s">
        <v>790</v>
      </c>
      <c r="E72" s="40" t="s">
        <v>335</v>
      </c>
      <c r="F72" s="40"/>
      <c r="G72" s="165">
        <f t="shared" si="9"/>
        <v>0.671875</v>
      </c>
      <c r="H72" s="165">
        <f t="shared" si="10"/>
        <v>0.6819444444444445</v>
      </c>
      <c r="I72" s="165">
        <f t="shared" si="11"/>
        <v>0.6934523809523809</v>
      </c>
      <c r="J72" s="165">
        <f t="shared" si="12"/>
        <v>0.7067307692307693</v>
      </c>
      <c r="K72" s="165">
        <f t="shared" si="13"/>
        <v>0.7222222222222222</v>
      </c>
      <c r="L72" s="202">
        <f t="shared" si="14"/>
        <v>58</v>
      </c>
    </row>
    <row r="73" spans="1:12" ht="12.75" customHeight="1" hidden="1">
      <c r="A73" s="57"/>
      <c r="B73" s="57">
        <f t="shared" si="17"/>
        <v>5</v>
      </c>
      <c r="C73" s="57">
        <f t="shared" si="18"/>
        <v>185.5</v>
      </c>
      <c r="E73" s="40"/>
      <c r="G73" s="165">
        <f t="shared" si="9"/>
        <v>0.671875</v>
      </c>
      <c r="H73" s="165">
        <f t="shared" si="10"/>
        <v>0.6819444444444445</v>
      </c>
      <c r="I73" s="165">
        <f t="shared" si="11"/>
        <v>0.6934523809523809</v>
      </c>
      <c r="J73" s="165">
        <f t="shared" si="12"/>
        <v>0.7067307692307693</v>
      </c>
      <c r="K73" s="165">
        <f t="shared" si="13"/>
        <v>0.7222222222222222</v>
      </c>
      <c r="L73" s="202">
        <f t="shared" si="14"/>
        <v>58</v>
      </c>
    </row>
    <row r="74" spans="1:12" ht="12.75" customHeight="1" hidden="1">
      <c r="A74" s="57"/>
      <c r="B74" s="57">
        <f t="shared" si="17"/>
        <v>5</v>
      </c>
      <c r="C74" s="57">
        <f t="shared" si="18"/>
        <v>185.5</v>
      </c>
      <c r="D74" s="38"/>
      <c r="E74" s="40"/>
      <c r="F74" s="40"/>
      <c r="G74" s="165">
        <f t="shared" si="9"/>
        <v>0.671875</v>
      </c>
      <c r="H74" s="165">
        <f t="shared" si="10"/>
        <v>0.6819444444444445</v>
      </c>
      <c r="I74" s="165">
        <f t="shared" si="11"/>
        <v>0.6934523809523809</v>
      </c>
      <c r="J74" s="165">
        <f t="shared" si="12"/>
        <v>0.7067307692307693</v>
      </c>
      <c r="K74" s="165">
        <f t="shared" si="13"/>
        <v>0.7222222222222222</v>
      </c>
      <c r="L74" s="202">
        <f t="shared" si="14"/>
        <v>58</v>
      </c>
    </row>
    <row r="75" spans="1:12" ht="12.75" customHeight="1" hidden="1">
      <c r="A75" s="57"/>
      <c r="B75" s="57">
        <f t="shared" si="17"/>
        <v>5</v>
      </c>
      <c r="C75" s="57">
        <f t="shared" si="18"/>
        <v>185.5</v>
      </c>
      <c r="D75" s="38"/>
      <c r="E75" s="40"/>
      <c r="F75" s="40"/>
      <c r="G75" s="165">
        <f t="shared" si="9"/>
        <v>0.671875</v>
      </c>
      <c r="H75" s="165">
        <f t="shared" si="10"/>
        <v>0.6819444444444445</v>
      </c>
      <c r="I75" s="165">
        <f t="shared" si="11"/>
        <v>0.6934523809523809</v>
      </c>
      <c r="J75" s="165">
        <f t="shared" si="12"/>
        <v>0.7067307692307693</v>
      </c>
      <c r="K75" s="165">
        <f t="shared" si="13"/>
        <v>0.7222222222222222</v>
      </c>
      <c r="L75" s="202">
        <f t="shared" si="14"/>
        <v>58</v>
      </c>
    </row>
    <row r="76" spans="1:12" ht="12.75" customHeight="1" hidden="1">
      <c r="A76" s="57"/>
      <c r="B76" s="57">
        <f t="shared" si="17"/>
        <v>5</v>
      </c>
      <c r="C76" s="57">
        <f t="shared" si="18"/>
        <v>185.5</v>
      </c>
      <c r="D76" s="38"/>
      <c r="E76" s="40"/>
      <c r="F76" s="40"/>
      <c r="G76" s="165">
        <f t="shared" si="9"/>
        <v>0.671875</v>
      </c>
      <c r="H76" s="165">
        <f t="shared" si="10"/>
        <v>0.6819444444444445</v>
      </c>
      <c r="I76" s="165">
        <f t="shared" si="11"/>
        <v>0.6934523809523809</v>
      </c>
      <c r="J76" s="165">
        <f t="shared" si="12"/>
        <v>0.7067307692307693</v>
      </c>
      <c r="K76" s="165">
        <f t="shared" si="13"/>
        <v>0.7222222222222222</v>
      </c>
      <c r="L76" s="202">
        <f t="shared" si="14"/>
        <v>58</v>
      </c>
    </row>
    <row r="77" spans="1:12" ht="12.75" customHeight="1" hidden="1">
      <c r="A77" s="57"/>
      <c r="B77" s="57">
        <f t="shared" si="17"/>
        <v>5</v>
      </c>
      <c r="C77" s="57">
        <f t="shared" si="18"/>
        <v>185.5</v>
      </c>
      <c r="D77" s="38"/>
      <c r="E77" s="40"/>
      <c r="F77" s="40"/>
      <c r="G77" s="165">
        <f t="shared" si="9"/>
        <v>0.671875</v>
      </c>
      <c r="H77" s="165">
        <f t="shared" si="10"/>
        <v>0.6819444444444445</v>
      </c>
      <c r="I77" s="165">
        <f t="shared" si="11"/>
        <v>0.6934523809523809</v>
      </c>
      <c r="J77" s="165">
        <f t="shared" si="12"/>
        <v>0.7067307692307693</v>
      </c>
      <c r="K77" s="165">
        <f t="shared" si="13"/>
        <v>0.7222222222222222</v>
      </c>
      <c r="L77" s="202">
        <f t="shared" si="14"/>
        <v>58</v>
      </c>
    </row>
    <row r="78" spans="1:12" ht="12.75" customHeight="1" hidden="1">
      <c r="A78" s="57"/>
      <c r="B78" s="57">
        <f t="shared" si="17"/>
        <v>5</v>
      </c>
      <c r="C78" s="57">
        <f t="shared" si="18"/>
        <v>185.5</v>
      </c>
      <c r="D78" s="38"/>
      <c r="E78" s="40"/>
      <c r="F78" s="40"/>
      <c r="G78" s="165">
        <f t="shared" si="9"/>
        <v>0.671875</v>
      </c>
      <c r="H78" s="165">
        <f t="shared" si="10"/>
        <v>0.6819444444444445</v>
      </c>
      <c r="I78" s="165">
        <f t="shared" si="11"/>
        <v>0.6934523809523809</v>
      </c>
      <c r="J78" s="165">
        <f t="shared" si="12"/>
        <v>0.7067307692307693</v>
      </c>
      <c r="K78" s="165">
        <f t="shared" si="13"/>
        <v>0.7222222222222222</v>
      </c>
      <c r="L78" s="202">
        <f t="shared" si="14"/>
        <v>58</v>
      </c>
    </row>
    <row r="79" spans="1:12" ht="12.75" customHeight="1" hidden="1">
      <c r="A79" s="57"/>
      <c r="B79" s="57">
        <f>B78-A79</f>
        <v>5</v>
      </c>
      <c r="C79" s="57">
        <f>C78+A79</f>
        <v>185.5</v>
      </c>
      <c r="D79" s="38"/>
      <c r="E79" s="40"/>
      <c r="F79" s="40"/>
      <c r="G79" s="165">
        <f>SUM($G$51+$O$3*L79)</f>
        <v>0.671875</v>
      </c>
      <c r="H79" s="165">
        <f>SUM($H$51+$P$3*L79)</f>
        <v>0.6819444444444445</v>
      </c>
      <c r="I79" s="165">
        <f>SUM($I$51+$Q$3*L79)</f>
        <v>0.6934523809523809</v>
      </c>
      <c r="J79" s="165">
        <f>SUM($J$51+$R$3*L79)</f>
        <v>0.7067307692307693</v>
      </c>
      <c r="K79" s="165">
        <f>SUM($K$51+$S$3*L79)</f>
        <v>0.7222222222222222</v>
      </c>
      <c r="L79" s="202">
        <f>L78+A79</f>
        <v>58</v>
      </c>
    </row>
    <row r="80" spans="1:12" ht="12.75" customHeight="1">
      <c r="A80" s="57">
        <v>5</v>
      </c>
      <c r="B80" s="57">
        <f>B79-A80</f>
        <v>0</v>
      </c>
      <c r="C80" s="57">
        <f>C79+A80</f>
        <v>190.5</v>
      </c>
      <c r="D80" s="42" t="s">
        <v>336</v>
      </c>
      <c r="E80" s="40"/>
      <c r="F80" s="40"/>
      <c r="G80" s="165">
        <f t="shared" si="9"/>
        <v>0.6848958333333334</v>
      </c>
      <c r="H80" s="165">
        <f t="shared" si="10"/>
        <v>0.6958333333333333</v>
      </c>
      <c r="I80" s="165">
        <f t="shared" si="11"/>
        <v>0.7083333333333334</v>
      </c>
      <c r="J80" s="165">
        <f t="shared" si="12"/>
        <v>0.7227564102564104</v>
      </c>
      <c r="K80" s="165">
        <f t="shared" si="13"/>
        <v>0.7395833333333334</v>
      </c>
      <c r="L80" s="202">
        <f t="shared" si="14"/>
        <v>63</v>
      </c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6" r:id="rId2"/>
  <headerFooter alignWithMargins="0">
    <oddFooter>&amp;L&amp;F   &amp;D  &amp;T&amp;C
&amp;R&amp;8Les communes en lettres majuscules sont des 
chefs-lieux de cantons, sous-préfectures ou préfectures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zoomScalePageLayoutView="0" workbookViewId="0" topLeftCell="A19">
      <selection activeCell="D55" sqref="D55"/>
    </sheetView>
  </sheetViews>
  <sheetFormatPr defaultColWidth="8.57421875" defaultRowHeight="12.75" customHeight="1"/>
  <cols>
    <col min="1" max="1" width="6.7109375" style="64" customWidth="1"/>
    <col min="2" max="3" width="8.7109375" style="65" customWidth="1"/>
    <col min="4" max="4" width="31.7109375" style="66" customWidth="1"/>
    <col min="5" max="7" width="7.7109375" style="2" customWidth="1"/>
    <col min="8" max="10" width="7.7109375" style="65" customWidth="1"/>
    <col min="11" max="11" width="7.7109375" style="67" customWidth="1"/>
    <col min="12" max="14" width="8.57421875" style="66" customWidth="1"/>
    <col min="15" max="19" width="9.421875" style="66" customWidth="1"/>
    <col min="20" max="16384" width="8.57421875" style="66" customWidth="1"/>
  </cols>
  <sheetData>
    <row r="1" spans="1:19" ht="12.75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7" t="s">
        <v>1</v>
      </c>
      <c r="M1" s="387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87" t="s">
        <v>54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11"/>
      <c r="M2" s="6"/>
      <c r="N2" s="11"/>
      <c r="O2" s="11"/>
      <c r="P2" s="5"/>
      <c r="Q2" s="5"/>
      <c r="R2" s="5"/>
      <c r="S2" s="12"/>
    </row>
    <row r="3" spans="1:19" ht="12.75" customHeight="1">
      <c r="A3" s="387" t="s">
        <v>63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81" t="s">
        <v>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11"/>
    </row>
    <row r="5" spans="1:14" ht="12.75" customHeight="1" thickBot="1">
      <c r="A5" s="69"/>
      <c r="B5" s="6"/>
      <c r="C5" s="383" t="s">
        <v>75</v>
      </c>
      <c r="D5" s="387"/>
      <c r="E5" s="387"/>
      <c r="F5" s="387"/>
      <c r="G5" s="387"/>
      <c r="H5" s="69">
        <v>193</v>
      </c>
      <c r="I5" s="6" t="s">
        <v>5</v>
      </c>
      <c r="J5" s="6"/>
      <c r="K5" s="70"/>
      <c r="L5" s="18">
        <v>0.10416666666666667</v>
      </c>
      <c r="M5" s="18">
        <v>0.10416666666666667</v>
      </c>
      <c r="N5" s="3" t="s">
        <v>6</v>
      </c>
    </row>
    <row r="6" spans="1:15" ht="12.75" customHeight="1" thickBot="1">
      <c r="A6" s="234"/>
      <c r="B6" s="72" t="s">
        <v>5</v>
      </c>
      <c r="C6" s="73"/>
      <c r="D6" s="74" t="s">
        <v>7</v>
      </c>
      <c r="E6" s="22" t="s">
        <v>8</v>
      </c>
      <c r="F6" s="22" t="s">
        <v>9</v>
      </c>
      <c r="G6" s="380" t="s">
        <v>10</v>
      </c>
      <c r="H6" s="380"/>
      <c r="I6" s="380"/>
      <c r="J6" s="380"/>
      <c r="K6" s="389"/>
      <c r="L6" s="18">
        <v>0.46875</v>
      </c>
      <c r="M6" s="18">
        <v>0.46875</v>
      </c>
      <c r="N6" s="16" t="s">
        <v>11</v>
      </c>
      <c r="O6" s="3"/>
    </row>
    <row r="7" spans="1:15" s="11" customFormat="1" ht="12.75" customHeight="1" thickBot="1">
      <c r="A7" s="75" t="s">
        <v>12</v>
      </c>
      <c r="B7" s="76" t="s">
        <v>13</v>
      </c>
      <c r="C7" s="76" t="s">
        <v>14</v>
      </c>
      <c r="D7" s="77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16"/>
      <c r="N7" s="45"/>
      <c r="O7" s="45"/>
    </row>
    <row r="8" spans="1:15" s="11" customFormat="1" ht="12.75" customHeight="1">
      <c r="A8" s="159"/>
      <c r="B8" s="159"/>
      <c r="C8" s="159"/>
      <c r="D8" s="306" t="s">
        <v>312</v>
      </c>
      <c r="E8" s="192"/>
      <c r="F8" s="130"/>
      <c r="G8" s="160"/>
      <c r="H8" s="191"/>
      <c r="I8" s="191"/>
      <c r="J8" s="191"/>
      <c r="K8" s="191"/>
      <c r="L8" s="164"/>
      <c r="M8" s="16"/>
      <c r="N8" s="45"/>
      <c r="O8" s="45"/>
    </row>
    <row r="9" spans="1:15" s="11" customFormat="1" ht="12.75" customHeight="1">
      <c r="A9" s="326">
        <v>0</v>
      </c>
      <c r="B9" s="193">
        <f>$H$5</f>
        <v>193</v>
      </c>
      <c r="C9" s="193">
        <v>0</v>
      </c>
      <c r="D9" s="42" t="s">
        <v>336</v>
      </c>
      <c r="E9" s="300" t="s">
        <v>337</v>
      </c>
      <c r="F9" s="192"/>
      <c r="G9" s="199">
        <f>$L$5</f>
        <v>0.10416666666666667</v>
      </c>
      <c r="H9" s="199">
        <f>$L$5</f>
        <v>0.10416666666666667</v>
      </c>
      <c r="I9" s="199">
        <f>$L$5</f>
        <v>0.10416666666666667</v>
      </c>
      <c r="J9" s="199">
        <f>$M$5</f>
        <v>0.10416666666666667</v>
      </c>
      <c r="K9" s="199">
        <f>$M$5</f>
        <v>0.10416666666666667</v>
      </c>
      <c r="L9" s="164"/>
      <c r="M9" s="16"/>
      <c r="N9" s="16"/>
      <c r="O9" s="16"/>
    </row>
    <row r="10" spans="1:15" s="11" customFormat="1" ht="12.75" customHeight="1">
      <c r="A10" s="326">
        <v>3</v>
      </c>
      <c r="B10" s="193">
        <f>B9-A10</f>
        <v>190</v>
      </c>
      <c r="C10" s="193">
        <f>C9+A10</f>
        <v>3</v>
      </c>
      <c r="D10" s="201" t="s">
        <v>338</v>
      </c>
      <c r="E10" s="300" t="s">
        <v>337</v>
      </c>
      <c r="F10" s="192"/>
      <c r="G10" s="200">
        <f>SUM($G$9+$O$3*C10)</f>
        <v>0.11197916666666667</v>
      </c>
      <c r="H10" s="200">
        <f>SUM($H$9+$P$3*C10)</f>
        <v>0.1125</v>
      </c>
      <c r="I10" s="200">
        <f>SUM($I$9+$Q$3*C10)</f>
        <v>0.1130952380952381</v>
      </c>
      <c r="J10" s="200">
        <f>SUM($J$9+$R$3*C10)</f>
        <v>0.1137820512820513</v>
      </c>
      <c r="K10" s="200">
        <f>SUM($K$9+$S$3*C10)</f>
        <v>0.11458333333333334</v>
      </c>
      <c r="L10" s="164"/>
      <c r="M10" s="16"/>
      <c r="N10" s="16"/>
      <c r="O10" s="16"/>
    </row>
    <row r="11" spans="1:15" s="11" customFormat="1" ht="12.75" customHeight="1">
      <c r="A11" s="326">
        <v>5</v>
      </c>
      <c r="B11" s="193">
        <f aca="true" t="shared" si="0" ref="B11:B49">B10-A11</f>
        <v>185</v>
      </c>
      <c r="C11" s="193">
        <f aca="true" t="shared" si="1" ref="C11:C49">C10+A11</f>
        <v>8</v>
      </c>
      <c r="D11" s="201" t="s">
        <v>339</v>
      </c>
      <c r="E11" s="300" t="s">
        <v>258</v>
      </c>
      <c r="F11" s="192"/>
      <c r="G11" s="200">
        <f aca="true" t="shared" si="2" ref="G11:G49">SUM($G$9+$O$3*C11)</f>
        <v>0.125</v>
      </c>
      <c r="H11" s="200">
        <f aca="true" t="shared" si="3" ref="H11:H49">SUM($H$9+$P$3*C11)</f>
        <v>0.12638888888888888</v>
      </c>
      <c r="I11" s="200">
        <f aca="true" t="shared" si="4" ref="I11:I49">SUM($I$9+$Q$3*C11)</f>
        <v>0.12797619047619047</v>
      </c>
      <c r="J11" s="200">
        <f aca="true" t="shared" si="5" ref="J11:J49">SUM($J$9+$R$3*C11)</f>
        <v>0.12980769230769232</v>
      </c>
      <c r="K11" s="200">
        <f aca="true" t="shared" si="6" ref="K11:K49">SUM($K$9+$S$3*C11)</f>
        <v>0.13194444444444445</v>
      </c>
      <c r="L11" s="164"/>
      <c r="M11" s="16"/>
      <c r="N11" s="16"/>
      <c r="O11" s="16"/>
    </row>
    <row r="12" spans="1:15" s="11" customFormat="1" ht="12.75" customHeight="1">
      <c r="A12" s="326">
        <v>5</v>
      </c>
      <c r="B12" s="193">
        <f t="shared" si="0"/>
        <v>180</v>
      </c>
      <c r="C12" s="193">
        <f t="shared" si="1"/>
        <v>13</v>
      </c>
      <c r="D12" s="201" t="s">
        <v>791</v>
      </c>
      <c r="E12" s="300" t="s">
        <v>258</v>
      </c>
      <c r="F12" s="192"/>
      <c r="G12" s="200">
        <f t="shared" si="2"/>
        <v>0.13802083333333334</v>
      </c>
      <c r="H12" s="200">
        <f t="shared" si="3"/>
        <v>0.14027777777777778</v>
      </c>
      <c r="I12" s="200">
        <f t="shared" si="4"/>
        <v>0.14285714285714285</v>
      </c>
      <c r="J12" s="200">
        <f t="shared" si="5"/>
        <v>0.14583333333333334</v>
      </c>
      <c r="K12" s="200">
        <f t="shared" si="6"/>
        <v>0.14930555555555555</v>
      </c>
      <c r="L12" s="164"/>
      <c r="M12" s="16"/>
      <c r="N12" s="16"/>
      <c r="O12" s="16"/>
    </row>
    <row r="13" spans="1:15" s="11" customFormat="1" ht="12.75" customHeight="1">
      <c r="A13" s="326">
        <v>5</v>
      </c>
      <c r="B13" s="193">
        <f aca="true" t="shared" si="7" ref="B13:B30">B12-A14</f>
        <v>176</v>
      </c>
      <c r="C13" s="193">
        <f aca="true" t="shared" si="8" ref="C13:C30">C12+A14</f>
        <v>17</v>
      </c>
      <c r="D13" s="201" t="s">
        <v>792</v>
      </c>
      <c r="E13" s="300" t="s">
        <v>258</v>
      </c>
      <c r="F13" s="192"/>
      <c r="G13" s="200">
        <f t="shared" si="2"/>
        <v>0.1484375</v>
      </c>
      <c r="H13" s="200">
        <f t="shared" si="3"/>
        <v>0.15138888888888888</v>
      </c>
      <c r="I13" s="200">
        <f t="shared" si="4"/>
        <v>0.15476190476190477</v>
      </c>
      <c r="J13" s="200">
        <f t="shared" si="5"/>
        <v>0.15865384615384615</v>
      </c>
      <c r="K13" s="200">
        <f t="shared" si="6"/>
        <v>0.16319444444444445</v>
      </c>
      <c r="L13" s="164"/>
      <c r="M13" s="16"/>
      <c r="N13" s="16"/>
      <c r="O13" s="16"/>
    </row>
    <row r="14" spans="1:15" s="11" customFormat="1" ht="12.75" customHeight="1">
      <c r="A14" s="326">
        <v>4</v>
      </c>
      <c r="B14" s="193">
        <f t="shared" si="7"/>
        <v>175</v>
      </c>
      <c r="C14" s="193">
        <f t="shared" si="8"/>
        <v>18</v>
      </c>
      <c r="D14" s="201" t="s">
        <v>340</v>
      </c>
      <c r="E14" s="300" t="s">
        <v>258</v>
      </c>
      <c r="F14" s="192"/>
      <c r="G14" s="200">
        <f t="shared" si="2"/>
        <v>0.15104166666666669</v>
      </c>
      <c r="H14" s="200">
        <f t="shared" si="3"/>
        <v>0.15416666666666667</v>
      </c>
      <c r="I14" s="200">
        <f t="shared" si="4"/>
        <v>0.15773809523809523</v>
      </c>
      <c r="J14" s="200">
        <f t="shared" si="5"/>
        <v>0.16185897435897437</v>
      </c>
      <c r="K14" s="200">
        <f t="shared" si="6"/>
        <v>0.16666666666666669</v>
      </c>
      <c r="L14" s="164"/>
      <c r="M14" s="16"/>
      <c r="N14" s="16"/>
      <c r="O14" s="16"/>
    </row>
    <row r="15" spans="1:15" s="11" customFormat="1" ht="12.75" customHeight="1">
      <c r="A15" s="326">
        <v>1</v>
      </c>
      <c r="B15" s="193">
        <f t="shared" si="7"/>
        <v>171</v>
      </c>
      <c r="C15" s="193">
        <f t="shared" si="8"/>
        <v>22</v>
      </c>
      <c r="D15" s="308" t="s">
        <v>342</v>
      </c>
      <c r="E15" s="300" t="s">
        <v>343</v>
      </c>
      <c r="F15" s="192"/>
      <c r="G15" s="200">
        <f t="shared" si="2"/>
        <v>0.16145833333333334</v>
      </c>
      <c r="H15" s="200">
        <f t="shared" si="3"/>
        <v>0.16527777777777777</v>
      </c>
      <c r="I15" s="200">
        <f t="shared" si="4"/>
        <v>0.16964285714285715</v>
      </c>
      <c r="J15" s="200">
        <f t="shared" si="5"/>
        <v>0.17467948717948717</v>
      </c>
      <c r="K15" s="200">
        <f t="shared" si="6"/>
        <v>0.18055555555555555</v>
      </c>
      <c r="L15" s="164"/>
      <c r="M15" s="16"/>
      <c r="N15" s="16"/>
      <c r="O15" s="16"/>
    </row>
    <row r="16" spans="1:15" s="11" customFormat="1" ht="12.75" customHeight="1">
      <c r="A16" s="326">
        <v>4</v>
      </c>
      <c r="B16" s="193">
        <f t="shared" si="7"/>
        <v>165</v>
      </c>
      <c r="C16" s="193">
        <f t="shared" si="8"/>
        <v>28</v>
      </c>
      <c r="D16" s="201" t="s">
        <v>341</v>
      </c>
      <c r="E16" s="300" t="s">
        <v>343</v>
      </c>
      <c r="F16" s="192"/>
      <c r="G16" s="200">
        <f t="shared" si="2"/>
        <v>0.17708333333333331</v>
      </c>
      <c r="H16" s="200">
        <f t="shared" si="3"/>
        <v>0.18194444444444444</v>
      </c>
      <c r="I16" s="200">
        <f t="shared" si="4"/>
        <v>0.1875</v>
      </c>
      <c r="J16" s="200">
        <f t="shared" si="5"/>
        <v>0.19391025641025642</v>
      </c>
      <c r="K16" s="200">
        <f t="shared" si="6"/>
        <v>0.2013888888888889</v>
      </c>
      <c r="L16" s="164"/>
      <c r="M16" s="16"/>
      <c r="N16" s="16"/>
      <c r="O16" s="16"/>
    </row>
    <row r="17" spans="1:15" s="11" customFormat="1" ht="12.75" customHeight="1">
      <c r="A17" s="326">
        <v>6</v>
      </c>
      <c r="B17" s="193">
        <f t="shared" si="7"/>
        <v>159</v>
      </c>
      <c r="C17" s="193">
        <f t="shared" si="8"/>
        <v>34</v>
      </c>
      <c r="D17" s="201" t="s">
        <v>344</v>
      </c>
      <c r="E17" s="300" t="s">
        <v>343</v>
      </c>
      <c r="F17" s="192"/>
      <c r="G17" s="200">
        <f t="shared" si="2"/>
        <v>0.19270833333333331</v>
      </c>
      <c r="H17" s="200">
        <f t="shared" si="3"/>
        <v>0.1986111111111111</v>
      </c>
      <c r="I17" s="200">
        <f t="shared" si="4"/>
        <v>0.20535714285714285</v>
      </c>
      <c r="J17" s="200">
        <f t="shared" si="5"/>
        <v>0.21314102564102566</v>
      </c>
      <c r="K17" s="200">
        <f t="shared" si="6"/>
        <v>0.2222222222222222</v>
      </c>
      <c r="L17" s="164"/>
      <c r="M17" s="16"/>
      <c r="N17" s="16"/>
      <c r="O17" s="16"/>
    </row>
    <row r="18" spans="1:15" s="11" customFormat="1" ht="12.75" customHeight="1">
      <c r="A18" s="326">
        <v>6</v>
      </c>
      <c r="B18" s="193">
        <f t="shared" si="7"/>
        <v>152</v>
      </c>
      <c r="C18" s="193">
        <f t="shared" si="8"/>
        <v>41</v>
      </c>
      <c r="D18" s="201" t="s">
        <v>871</v>
      </c>
      <c r="E18" s="300" t="s">
        <v>234</v>
      </c>
      <c r="F18" s="192"/>
      <c r="G18" s="200">
        <f t="shared" si="2"/>
        <v>0.2109375</v>
      </c>
      <c r="H18" s="200">
        <f t="shared" si="3"/>
        <v>0.21805555555555556</v>
      </c>
      <c r="I18" s="200">
        <f t="shared" si="4"/>
        <v>0.2261904761904762</v>
      </c>
      <c r="J18" s="200">
        <f t="shared" si="5"/>
        <v>0.23557692307692307</v>
      </c>
      <c r="K18" s="200">
        <f t="shared" si="6"/>
        <v>0.2465277777777778</v>
      </c>
      <c r="L18" s="164"/>
      <c r="M18" s="16"/>
      <c r="N18" s="16"/>
      <c r="O18" s="16"/>
    </row>
    <row r="19" spans="1:15" s="11" customFormat="1" ht="12.75" customHeight="1">
      <c r="A19" s="326">
        <v>7</v>
      </c>
      <c r="B19" s="193">
        <f t="shared" si="7"/>
        <v>148</v>
      </c>
      <c r="C19" s="193">
        <f t="shared" si="8"/>
        <v>45</v>
      </c>
      <c r="D19" s="201" t="s">
        <v>345</v>
      </c>
      <c r="E19" s="300" t="s">
        <v>234</v>
      </c>
      <c r="F19" s="192"/>
      <c r="G19" s="200">
        <f t="shared" si="2"/>
        <v>0.22135416666666669</v>
      </c>
      <c r="H19" s="200">
        <f t="shared" si="3"/>
        <v>0.22916666666666666</v>
      </c>
      <c r="I19" s="200">
        <f t="shared" si="4"/>
        <v>0.23809523809523808</v>
      </c>
      <c r="J19" s="200">
        <f t="shared" si="5"/>
        <v>0.2483974358974359</v>
      </c>
      <c r="K19" s="200">
        <f t="shared" si="6"/>
        <v>0.2604166666666667</v>
      </c>
      <c r="L19" s="164"/>
      <c r="M19" s="16"/>
      <c r="N19" s="16"/>
      <c r="O19" s="16"/>
    </row>
    <row r="20" spans="1:15" s="11" customFormat="1" ht="12.75" customHeight="1">
      <c r="A20" s="326">
        <v>4</v>
      </c>
      <c r="B20" s="193">
        <f t="shared" si="7"/>
        <v>144</v>
      </c>
      <c r="C20" s="193">
        <f t="shared" si="8"/>
        <v>49</v>
      </c>
      <c r="D20" s="308" t="s">
        <v>346</v>
      </c>
      <c r="E20" s="300" t="s">
        <v>234</v>
      </c>
      <c r="F20" s="192"/>
      <c r="G20" s="200">
        <f t="shared" si="2"/>
        <v>0.23177083333333331</v>
      </c>
      <c r="H20" s="200">
        <f t="shared" si="3"/>
        <v>0.24027777777777776</v>
      </c>
      <c r="I20" s="200">
        <f t="shared" si="4"/>
        <v>0.25</v>
      </c>
      <c r="J20" s="200">
        <f t="shared" si="5"/>
        <v>0.26121794871794873</v>
      </c>
      <c r="K20" s="200">
        <f t="shared" si="6"/>
        <v>0.2743055555555555</v>
      </c>
      <c r="L20" s="164"/>
      <c r="M20" s="16"/>
      <c r="N20" s="16"/>
      <c r="O20" s="16"/>
    </row>
    <row r="21" spans="1:15" s="11" customFormat="1" ht="12.75" customHeight="1">
      <c r="A21" s="326">
        <v>4</v>
      </c>
      <c r="B21" s="193">
        <f t="shared" si="7"/>
        <v>141</v>
      </c>
      <c r="C21" s="193">
        <f t="shared" si="8"/>
        <v>52</v>
      </c>
      <c r="D21" s="315" t="s">
        <v>730</v>
      </c>
      <c r="E21" s="300" t="s">
        <v>234</v>
      </c>
      <c r="F21" s="192"/>
      <c r="G21" s="200">
        <f t="shared" si="2"/>
        <v>0.23958333333333331</v>
      </c>
      <c r="H21" s="200">
        <f t="shared" si="3"/>
        <v>0.24861111111111112</v>
      </c>
      <c r="I21" s="200">
        <f t="shared" si="4"/>
        <v>0.25892857142857145</v>
      </c>
      <c r="J21" s="200">
        <f t="shared" si="5"/>
        <v>0.2708333333333333</v>
      </c>
      <c r="K21" s="200">
        <f t="shared" si="6"/>
        <v>0.2847222222222222</v>
      </c>
      <c r="L21" s="164"/>
      <c r="M21" s="16"/>
      <c r="N21" s="16"/>
      <c r="O21" s="16"/>
    </row>
    <row r="22" spans="1:15" s="11" customFormat="1" ht="12.75" customHeight="1">
      <c r="A22" s="367">
        <v>3</v>
      </c>
      <c r="B22" s="367">
        <f t="shared" si="7"/>
        <v>138</v>
      </c>
      <c r="C22" s="367">
        <f t="shared" si="8"/>
        <v>55</v>
      </c>
      <c r="D22" s="362" t="s">
        <v>347</v>
      </c>
      <c r="E22" s="369" t="s">
        <v>234</v>
      </c>
      <c r="F22" s="366"/>
      <c r="G22" s="370">
        <f t="shared" si="2"/>
        <v>0.24739583333333331</v>
      </c>
      <c r="H22" s="370">
        <f t="shared" si="3"/>
        <v>0.2569444444444444</v>
      </c>
      <c r="I22" s="370">
        <f t="shared" si="4"/>
        <v>0.26785714285714285</v>
      </c>
      <c r="J22" s="370">
        <f t="shared" si="5"/>
        <v>0.28044871794871795</v>
      </c>
      <c r="K22" s="370" t="s">
        <v>874</v>
      </c>
      <c r="L22" s="164"/>
      <c r="M22" s="16"/>
      <c r="N22" s="16"/>
      <c r="O22" s="16"/>
    </row>
    <row r="23" spans="1:15" s="11" customFormat="1" ht="12.75" customHeight="1">
      <c r="A23" s="326">
        <v>3</v>
      </c>
      <c r="B23" s="193">
        <f t="shared" si="7"/>
        <v>132</v>
      </c>
      <c r="C23" s="193">
        <f t="shared" si="8"/>
        <v>61</v>
      </c>
      <c r="D23" s="201" t="s">
        <v>870</v>
      </c>
      <c r="E23" s="300" t="s">
        <v>869</v>
      </c>
      <c r="F23" s="192"/>
      <c r="G23" s="200">
        <f t="shared" si="2"/>
        <v>0.2630208333333333</v>
      </c>
      <c r="H23" s="200">
        <f t="shared" si="3"/>
        <v>0.2736111111111111</v>
      </c>
      <c r="I23" s="200">
        <f t="shared" si="4"/>
        <v>0.2857142857142857</v>
      </c>
      <c r="J23" s="200">
        <f t="shared" si="5"/>
        <v>0.29967948717948717</v>
      </c>
      <c r="K23" s="200">
        <f t="shared" si="6"/>
        <v>0.3159722222222222</v>
      </c>
      <c r="L23" s="164"/>
      <c r="M23" s="16"/>
      <c r="N23" s="16"/>
      <c r="O23" s="16"/>
    </row>
    <row r="24" spans="1:15" s="49" customFormat="1" ht="12.75" customHeight="1">
      <c r="A24" s="326">
        <v>6</v>
      </c>
      <c r="B24" s="193">
        <f t="shared" si="7"/>
        <v>124.5</v>
      </c>
      <c r="C24" s="193">
        <f t="shared" si="8"/>
        <v>68.5</v>
      </c>
      <c r="D24" s="201" t="s">
        <v>348</v>
      </c>
      <c r="E24" s="300" t="s">
        <v>349</v>
      </c>
      <c r="F24" s="192">
        <v>202</v>
      </c>
      <c r="G24" s="200">
        <f t="shared" si="2"/>
        <v>0.2825520833333333</v>
      </c>
      <c r="H24" s="200">
        <f t="shared" si="3"/>
        <v>0.29444444444444445</v>
      </c>
      <c r="I24" s="200">
        <f t="shared" si="4"/>
        <v>0.3080357142857143</v>
      </c>
      <c r="J24" s="200">
        <f t="shared" si="5"/>
        <v>0.32371794871794873</v>
      </c>
      <c r="K24" s="200">
        <f t="shared" si="6"/>
        <v>0.3420138888888889</v>
      </c>
      <c r="L24" s="164"/>
      <c r="M24" s="232"/>
      <c r="N24" s="232"/>
      <c r="O24" s="232"/>
    </row>
    <row r="25" spans="1:15" s="45" customFormat="1" ht="12.75" customHeight="1">
      <c r="A25" s="326">
        <v>7.5</v>
      </c>
      <c r="B25" s="193">
        <f t="shared" si="7"/>
        <v>119</v>
      </c>
      <c r="C25" s="193">
        <f t="shared" si="8"/>
        <v>74</v>
      </c>
      <c r="D25" s="201" t="s">
        <v>350</v>
      </c>
      <c r="E25" s="300" t="s">
        <v>349</v>
      </c>
      <c r="F25" s="192"/>
      <c r="G25" s="200">
        <f t="shared" si="2"/>
        <v>0.296875</v>
      </c>
      <c r="H25" s="200">
        <f t="shared" si="3"/>
        <v>0.3097222222222222</v>
      </c>
      <c r="I25" s="200">
        <f t="shared" si="4"/>
        <v>0.3244047619047619</v>
      </c>
      <c r="J25" s="200">
        <f t="shared" si="5"/>
        <v>0.34134615384615385</v>
      </c>
      <c r="K25" s="200">
        <f t="shared" si="6"/>
        <v>0.3611111111111111</v>
      </c>
      <c r="L25" s="164"/>
      <c r="M25" s="16"/>
      <c r="N25" s="16"/>
      <c r="O25" s="16"/>
    </row>
    <row r="26" spans="1:15" s="45" customFormat="1" ht="12.75" customHeight="1">
      <c r="A26" s="326">
        <v>5.5</v>
      </c>
      <c r="B26" s="193">
        <f t="shared" si="7"/>
        <v>114.5</v>
      </c>
      <c r="C26" s="193">
        <f t="shared" si="8"/>
        <v>78.5</v>
      </c>
      <c r="D26" s="201" t="s">
        <v>793</v>
      </c>
      <c r="E26" s="300" t="s">
        <v>349</v>
      </c>
      <c r="F26" s="192"/>
      <c r="G26" s="200">
        <f t="shared" si="2"/>
        <v>0.30859375</v>
      </c>
      <c r="H26" s="200">
        <f t="shared" si="3"/>
        <v>0.3222222222222222</v>
      </c>
      <c r="I26" s="200">
        <f t="shared" si="4"/>
        <v>0.337797619047619</v>
      </c>
      <c r="J26" s="200">
        <f t="shared" si="5"/>
        <v>0.3557692307692308</v>
      </c>
      <c r="K26" s="200">
        <f t="shared" si="6"/>
        <v>0.3767361111111111</v>
      </c>
      <c r="L26" s="164"/>
      <c r="M26" s="16"/>
      <c r="N26" s="16"/>
      <c r="O26" s="16"/>
    </row>
    <row r="27" spans="1:15" s="11" customFormat="1" ht="12.75" customHeight="1">
      <c r="A27" s="326">
        <v>4.5</v>
      </c>
      <c r="B27" s="193">
        <f t="shared" si="7"/>
        <v>112.5</v>
      </c>
      <c r="C27" s="193">
        <f t="shared" si="8"/>
        <v>80.5</v>
      </c>
      <c r="D27" s="201" t="s">
        <v>351</v>
      </c>
      <c r="E27" s="300" t="s">
        <v>349</v>
      </c>
      <c r="F27" s="192"/>
      <c r="G27" s="200">
        <f t="shared" si="2"/>
        <v>0.3138020833333333</v>
      </c>
      <c r="H27" s="200">
        <f t="shared" si="3"/>
        <v>0.3277777777777778</v>
      </c>
      <c r="I27" s="200">
        <f t="shared" si="4"/>
        <v>0.34375</v>
      </c>
      <c r="J27" s="200">
        <f t="shared" si="5"/>
        <v>0.36217948717948717</v>
      </c>
      <c r="K27" s="200">
        <f t="shared" si="6"/>
        <v>0.3836805555555556</v>
      </c>
      <c r="L27" s="164"/>
      <c r="M27" s="16"/>
      <c r="N27" s="16"/>
      <c r="O27" s="16"/>
    </row>
    <row r="28" spans="1:15" s="11" customFormat="1" ht="12.75" customHeight="1">
      <c r="A28" s="326">
        <v>2</v>
      </c>
      <c r="B28" s="193">
        <f t="shared" si="7"/>
        <v>107.5</v>
      </c>
      <c r="C28" s="193">
        <f t="shared" si="8"/>
        <v>85.5</v>
      </c>
      <c r="D28" s="201" t="s">
        <v>352</v>
      </c>
      <c r="E28" s="300" t="s">
        <v>349</v>
      </c>
      <c r="F28" s="192"/>
      <c r="G28" s="200">
        <f t="shared" si="2"/>
        <v>0.3268229166666667</v>
      </c>
      <c r="H28" s="200">
        <f t="shared" si="3"/>
        <v>0.3416666666666666</v>
      </c>
      <c r="I28" s="200">
        <f t="shared" si="4"/>
        <v>0.3586309523809524</v>
      </c>
      <c r="J28" s="200">
        <f t="shared" si="5"/>
        <v>0.3782051282051282</v>
      </c>
      <c r="K28" s="200">
        <f t="shared" si="6"/>
        <v>0.4010416666666667</v>
      </c>
      <c r="L28" s="164"/>
      <c r="M28" s="16"/>
      <c r="N28" s="16"/>
      <c r="O28" s="16"/>
    </row>
    <row r="29" spans="1:15" s="11" customFormat="1" ht="12.75" customHeight="1">
      <c r="A29" s="326">
        <v>5</v>
      </c>
      <c r="B29" s="193">
        <f t="shared" si="7"/>
        <v>101.5</v>
      </c>
      <c r="C29" s="193">
        <f t="shared" si="8"/>
        <v>91.5</v>
      </c>
      <c r="D29" s="201" t="s">
        <v>749</v>
      </c>
      <c r="E29" s="300" t="s">
        <v>349</v>
      </c>
      <c r="F29" s="192"/>
      <c r="G29" s="200">
        <f t="shared" si="2"/>
        <v>0.3424479166666667</v>
      </c>
      <c r="H29" s="200">
        <f t="shared" si="3"/>
        <v>0.35833333333333334</v>
      </c>
      <c r="I29" s="200">
        <f t="shared" si="4"/>
        <v>0.37648809523809523</v>
      </c>
      <c r="J29" s="200">
        <f t="shared" si="5"/>
        <v>0.39743589743589747</v>
      </c>
      <c r="K29" s="200">
        <f t="shared" si="6"/>
        <v>0.421875</v>
      </c>
      <c r="L29" s="164"/>
      <c r="M29" s="16"/>
      <c r="N29" s="16"/>
      <c r="O29" s="16"/>
    </row>
    <row r="30" spans="1:15" s="11" customFormat="1" ht="12.75" customHeight="1">
      <c r="A30" s="326">
        <v>6</v>
      </c>
      <c r="B30" s="193">
        <f t="shared" si="7"/>
        <v>100</v>
      </c>
      <c r="C30" s="193">
        <f t="shared" si="8"/>
        <v>93</v>
      </c>
      <c r="D30" s="201" t="s">
        <v>750</v>
      </c>
      <c r="E30" s="300" t="s">
        <v>349</v>
      </c>
      <c r="F30" s="192">
        <v>200</v>
      </c>
      <c r="G30" s="200">
        <f t="shared" si="2"/>
        <v>0.3463541666666667</v>
      </c>
      <c r="H30" s="200">
        <f t="shared" si="3"/>
        <v>0.3625</v>
      </c>
      <c r="I30" s="200">
        <f t="shared" si="4"/>
        <v>0.38095238095238093</v>
      </c>
      <c r="J30" s="200">
        <f t="shared" si="5"/>
        <v>0.40224358974358976</v>
      </c>
      <c r="K30" s="200">
        <f t="shared" si="6"/>
        <v>0.4270833333333333</v>
      </c>
      <c r="L30" s="164"/>
      <c r="M30" s="16"/>
      <c r="N30" s="16"/>
      <c r="O30" s="16"/>
    </row>
    <row r="31" spans="1:15" s="11" customFormat="1" ht="12.75" customHeight="1">
      <c r="A31" s="326">
        <v>1.5</v>
      </c>
      <c r="B31" s="193">
        <f t="shared" si="0"/>
        <v>98.5</v>
      </c>
      <c r="C31" s="193">
        <f t="shared" si="1"/>
        <v>94.5</v>
      </c>
      <c r="D31" s="201" t="s">
        <v>355</v>
      </c>
      <c r="E31" s="300" t="s">
        <v>354</v>
      </c>
      <c r="F31" s="192"/>
      <c r="G31" s="200">
        <f t="shared" si="2"/>
        <v>0.3502604166666667</v>
      </c>
      <c r="H31" s="200">
        <f t="shared" si="3"/>
        <v>0.36666666666666664</v>
      </c>
      <c r="I31" s="200">
        <f t="shared" si="4"/>
        <v>0.3854166666666667</v>
      </c>
      <c r="J31" s="200">
        <f t="shared" si="5"/>
        <v>0.40705128205128205</v>
      </c>
      <c r="K31" s="200">
        <f t="shared" si="6"/>
        <v>0.4322916666666667</v>
      </c>
      <c r="L31" s="164"/>
      <c r="M31" s="16"/>
      <c r="N31" s="16"/>
      <c r="O31" s="16"/>
    </row>
    <row r="32" spans="1:15" s="11" customFormat="1" ht="12.75" customHeight="1">
      <c r="A32" s="326">
        <v>5</v>
      </c>
      <c r="B32" s="193">
        <f t="shared" si="0"/>
        <v>93.5</v>
      </c>
      <c r="C32" s="193">
        <f t="shared" si="1"/>
        <v>99.5</v>
      </c>
      <c r="D32" s="201" t="s">
        <v>357</v>
      </c>
      <c r="E32" s="300" t="s">
        <v>356</v>
      </c>
      <c r="F32" s="192">
        <v>162</v>
      </c>
      <c r="G32" s="200">
        <f t="shared" si="2"/>
        <v>0.36328125</v>
      </c>
      <c r="H32" s="200">
        <f t="shared" si="3"/>
        <v>0.38055555555555554</v>
      </c>
      <c r="I32" s="200">
        <f t="shared" si="4"/>
        <v>0.40029761904761907</v>
      </c>
      <c r="J32" s="200">
        <f t="shared" si="5"/>
        <v>0.4230769230769231</v>
      </c>
      <c r="K32" s="200">
        <f t="shared" si="6"/>
        <v>0.4496527777777778</v>
      </c>
      <c r="L32" s="164"/>
      <c r="M32" s="16"/>
      <c r="N32" s="16"/>
      <c r="O32" s="16"/>
    </row>
    <row r="33" spans="1:15" s="11" customFormat="1" ht="12.75" customHeight="1">
      <c r="A33" s="326">
        <v>5.5</v>
      </c>
      <c r="B33" s="193">
        <f t="shared" si="0"/>
        <v>88</v>
      </c>
      <c r="C33" s="193">
        <f t="shared" si="1"/>
        <v>105</v>
      </c>
      <c r="D33" s="201" t="s">
        <v>358</v>
      </c>
      <c r="E33" s="300" t="s">
        <v>356</v>
      </c>
      <c r="F33" s="192"/>
      <c r="G33" s="200">
        <f t="shared" si="2"/>
        <v>0.3776041666666667</v>
      </c>
      <c r="H33" s="200">
        <f t="shared" si="3"/>
        <v>0.3958333333333333</v>
      </c>
      <c r="I33" s="200">
        <f t="shared" si="4"/>
        <v>0.4166666666666667</v>
      </c>
      <c r="J33" s="200">
        <f t="shared" si="5"/>
        <v>0.4407051282051282</v>
      </c>
      <c r="K33" s="200">
        <f t="shared" si="6"/>
        <v>0.46875</v>
      </c>
      <c r="L33" s="164"/>
      <c r="M33" s="16"/>
      <c r="N33" s="16"/>
      <c r="O33" s="16"/>
    </row>
    <row r="34" spans="1:15" s="11" customFormat="1" ht="12.75" customHeight="1">
      <c r="A34" s="326">
        <v>3.5</v>
      </c>
      <c r="B34" s="193">
        <f t="shared" si="0"/>
        <v>84.5</v>
      </c>
      <c r="C34" s="193">
        <f t="shared" si="1"/>
        <v>108.5</v>
      </c>
      <c r="D34" s="201" t="s">
        <v>359</v>
      </c>
      <c r="E34" s="192" t="s">
        <v>356</v>
      </c>
      <c r="F34" s="192"/>
      <c r="G34" s="200">
        <f t="shared" si="2"/>
        <v>0.38671875</v>
      </c>
      <c r="H34" s="200">
        <f t="shared" si="3"/>
        <v>0.40555555555555556</v>
      </c>
      <c r="I34" s="200">
        <f t="shared" si="4"/>
        <v>0.4270833333333333</v>
      </c>
      <c r="J34" s="200">
        <f t="shared" si="5"/>
        <v>0.4519230769230769</v>
      </c>
      <c r="K34" s="200">
        <f t="shared" si="6"/>
        <v>0.4809027777777778</v>
      </c>
      <c r="L34" s="164"/>
      <c r="M34" s="16"/>
      <c r="N34" s="16"/>
      <c r="O34" s="16"/>
    </row>
    <row r="35" spans="1:15" s="11" customFormat="1" ht="12.75" customHeight="1" hidden="1">
      <c r="A35" s="326"/>
      <c r="B35" s="193">
        <f t="shared" si="0"/>
        <v>84.5</v>
      </c>
      <c r="C35" s="193">
        <f t="shared" si="1"/>
        <v>108.5</v>
      </c>
      <c r="E35" s="192"/>
      <c r="F35" s="192"/>
      <c r="G35" s="200">
        <f t="shared" si="2"/>
        <v>0.38671875</v>
      </c>
      <c r="H35" s="200">
        <f t="shared" si="3"/>
        <v>0.40555555555555556</v>
      </c>
      <c r="I35" s="200">
        <f t="shared" si="4"/>
        <v>0.4270833333333333</v>
      </c>
      <c r="J35" s="200">
        <f t="shared" si="5"/>
        <v>0.4519230769230769</v>
      </c>
      <c r="K35" s="200">
        <f t="shared" si="6"/>
        <v>0.4809027777777778</v>
      </c>
      <c r="L35" s="164"/>
      <c r="M35" s="16"/>
      <c r="N35" s="16"/>
      <c r="O35" s="16"/>
    </row>
    <row r="36" spans="1:15" s="11" customFormat="1" ht="12.75" customHeight="1" hidden="1">
      <c r="A36" s="326"/>
      <c r="B36" s="193">
        <f t="shared" si="0"/>
        <v>84.5</v>
      </c>
      <c r="C36" s="193">
        <f t="shared" si="1"/>
        <v>108.5</v>
      </c>
      <c r="D36" s="201"/>
      <c r="E36" s="192"/>
      <c r="F36" s="192"/>
      <c r="G36" s="200">
        <f t="shared" si="2"/>
        <v>0.38671875</v>
      </c>
      <c r="H36" s="200">
        <f t="shared" si="3"/>
        <v>0.40555555555555556</v>
      </c>
      <c r="I36" s="200">
        <f t="shared" si="4"/>
        <v>0.4270833333333333</v>
      </c>
      <c r="J36" s="200">
        <f t="shared" si="5"/>
        <v>0.4519230769230769</v>
      </c>
      <c r="K36" s="200">
        <f t="shared" si="6"/>
        <v>0.4809027777777778</v>
      </c>
      <c r="L36" s="164"/>
      <c r="M36" s="16"/>
      <c r="N36" s="16"/>
      <c r="O36" s="16"/>
    </row>
    <row r="37" spans="1:15" s="11" customFormat="1" ht="12.75" customHeight="1" hidden="1">
      <c r="A37" s="326"/>
      <c r="B37" s="193">
        <f t="shared" si="0"/>
        <v>84.5</v>
      </c>
      <c r="C37" s="193">
        <f t="shared" si="1"/>
        <v>108.5</v>
      </c>
      <c r="D37" s="201"/>
      <c r="E37" s="192"/>
      <c r="F37" s="192"/>
      <c r="G37" s="200">
        <f t="shared" si="2"/>
        <v>0.38671875</v>
      </c>
      <c r="H37" s="200">
        <f t="shared" si="3"/>
        <v>0.40555555555555556</v>
      </c>
      <c r="I37" s="200">
        <f t="shared" si="4"/>
        <v>0.4270833333333333</v>
      </c>
      <c r="J37" s="200">
        <f t="shared" si="5"/>
        <v>0.4519230769230769</v>
      </c>
      <c r="K37" s="200">
        <f t="shared" si="6"/>
        <v>0.4809027777777778</v>
      </c>
      <c r="L37" s="164"/>
      <c r="M37" s="16"/>
      <c r="N37" s="16"/>
      <c r="O37" s="16"/>
    </row>
    <row r="38" spans="1:15" s="11" customFormat="1" ht="12.75" customHeight="1" hidden="1">
      <c r="A38" s="326"/>
      <c r="B38" s="193">
        <f t="shared" si="0"/>
        <v>84.5</v>
      </c>
      <c r="C38" s="193">
        <f t="shared" si="1"/>
        <v>108.5</v>
      </c>
      <c r="D38" s="201"/>
      <c r="E38" s="192"/>
      <c r="F38" s="192"/>
      <c r="G38" s="200">
        <f t="shared" si="2"/>
        <v>0.38671875</v>
      </c>
      <c r="H38" s="200">
        <f t="shared" si="3"/>
        <v>0.40555555555555556</v>
      </c>
      <c r="I38" s="200">
        <f t="shared" si="4"/>
        <v>0.4270833333333333</v>
      </c>
      <c r="J38" s="200">
        <f t="shared" si="5"/>
        <v>0.4519230769230769</v>
      </c>
      <c r="K38" s="200">
        <f t="shared" si="6"/>
        <v>0.4809027777777778</v>
      </c>
      <c r="L38" s="164"/>
      <c r="M38" s="16"/>
      <c r="N38" s="16"/>
      <c r="O38" s="16"/>
    </row>
    <row r="39" spans="1:15" s="11" customFormat="1" ht="12.75" customHeight="1" hidden="1">
      <c r="A39" s="326"/>
      <c r="B39" s="193">
        <f t="shared" si="0"/>
        <v>84.5</v>
      </c>
      <c r="C39" s="193">
        <f t="shared" si="1"/>
        <v>108.5</v>
      </c>
      <c r="D39" s="201"/>
      <c r="E39" s="192"/>
      <c r="F39" s="192"/>
      <c r="G39" s="200">
        <f t="shared" si="2"/>
        <v>0.38671875</v>
      </c>
      <c r="H39" s="200">
        <f t="shared" si="3"/>
        <v>0.40555555555555556</v>
      </c>
      <c r="I39" s="200">
        <f t="shared" si="4"/>
        <v>0.4270833333333333</v>
      </c>
      <c r="J39" s="200">
        <f t="shared" si="5"/>
        <v>0.4519230769230769</v>
      </c>
      <c r="K39" s="200">
        <f t="shared" si="6"/>
        <v>0.4809027777777778</v>
      </c>
      <c r="L39" s="164"/>
      <c r="M39" s="16"/>
      <c r="N39" s="16"/>
      <c r="O39" s="16"/>
    </row>
    <row r="40" spans="1:15" s="11" customFormat="1" ht="12.75" customHeight="1" hidden="1">
      <c r="A40" s="326"/>
      <c r="B40" s="193">
        <f t="shared" si="0"/>
        <v>84.5</v>
      </c>
      <c r="C40" s="193">
        <f t="shared" si="1"/>
        <v>108.5</v>
      </c>
      <c r="D40" s="201"/>
      <c r="E40" s="192"/>
      <c r="F40" s="192"/>
      <c r="G40" s="200">
        <f t="shared" si="2"/>
        <v>0.38671875</v>
      </c>
      <c r="H40" s="200">
        <f t="shared" si="3"/>
        <v>0.40555555555555556</v>
      </c>
      <c r="I40" s="200">
        <f t="shared" si="4"/>
        <v>0.4270833333333333</v>
      </c>
      <c r="J40" s="200">
        <f t="shared" si="5"/>
        <v>0.4519230769230769</v>
      </c>
      <c r="K40" s="200">
        <f t="shared" si="6"/>
        <v>0.4809027777777778</v>
      </c>
      <c r="L40" s="164"/>
      <c r="M40" s="16"/>
      <c r="N40" s="16"/>
      <c r="O40" s="16"/>
    </row>
    <row r="41" spans="1:15" s="11" customFormat="1" ht="12.75" customHeight="1" hidden="1">
      <c r="A41" s="326"/>
      <c r="B41" s="193">
        <f t="shared" si="0"/>
        <v>84.5</v>
      </c>
      <c r="C41" s="193">
        <f t="shared" si="1"/>
        <v>108.5</v>
      </c>
      <c r="D41" s="201"/>
      <c r="E41" s="192"/>
      <c r="F41" s="192"/>
      <c r="G41" s="200">
        <f t="shared" si="2"/>
        <v>0.38671875</v>
      </c>
      <c r="H41" s="200">
        <f t="shared" si="3"/>
        <v>0.40555555555555556</v>
      </c>
      <c r="I41" s="200">
        <f t="shared" si="4"/>
        <v>0.4270833333333333</v>
      </c>
      <c r="J41" s="200">
        <f t="shared" si="5"/>
        <v>0.4519230769230769</v>
      </c>
      <c r="K41" s="200">
        <f t="shared" si="6"/>
        <v>0.4809027777777778</v>
      </c>
      <c r="L41" s="164"/>
      <c r="M41" s="16"/>
      <c r="N41" s="16"/>
      <c r="O41" s="16"/>
    </row>
    <row r="42" spans="1:15" s="11" customFormat="1" ht="12.75" customHeight="1" hidden="1">
      <c r="A42" s="326"/>
      <c r="B42" s="193">
        <f t="shared" si="0"/>
        <v>84.5</v>
      </c>
      <c r="C42" s="193">
        <f t="shared" si="1"/>
        <v>108.5</v>
      </c>
      <c r="D42" s="201"/>
      <c r="E42" s="192"/>
      <c r="F42" s="192"/>
      <c r="G42" s="200">
        <f t="shared" si="2"/>
        <v>0.38671875</v>
      </c>
      <c r="H42" s="200">
        <f t="shared" si="3"/>
        <v>0.40555555555555556</v>
      </c>
      <c r="I42" s="200">
        <f t="shared" si="4"/>
        <v>0.4270833333333333</v>
      </c>
      <c r="J42" s="200">
        <f t="shared" si="5"/>
        <v>0.4519230769230769</v>
      </c>
      <c r="K42" s="200">
        <f t="shared" si="6"/>
        <v>0.4809027777777778</v>
      </c>
      <c r="L42" s="164"/>
      <c r="M42" s="16"/>
      <c r="N42" s="16"/>
      <c r="O42" s="16"/>
    </row>
    <row r="43" spans="1:15" s="11" customFormat="1" ht="12.75" customHeight="1" hidden="1">
      <c r="A43" s="326"/>
      <c r="B43" s="193">
        <f t="shared" si="0"/>
        <v>84.5</v>
      </c>
      <c r="C43" s="193">
        <f t="shared" si="1"/>
        <v>108.5</v>
      </c>
      <c r="D43" s="201"/>
      <c r="E43" s="192"/>
      <c r="F43" s="192"/>
      <c r="G43" s="200">
        <f t="shared" si="2"/>
        <v>0.38671875</v>
      </c>
      <c r="H43" s="200">
        <f t="shared" si="3"/>
        <v>0.40555555555555556</v>
      </c>
      <c r="I43" s="200">
        <f t="shared" si="4"/>
        <v>0.4270833333333333</v>
      </c>
      <c r="J43" s="200">
        <f t="shared" si="5"/>
        <v>0.4519230769230769</v>
      </c>
      <c r="K43" s="200">
        <f t="shared" si="6"/>
        <v>0.4809027777777778</v>
      </c>
      <c r="L43" s="142"/>
      <c r="M43" s="16"/>
      <c r="N43" s="16"/>
      <c r="O43" s="16"/>
    </row>
    <row r="44" spans="1:15" s="11" customFormat="1" ht="12.75" customHeight="1" hidden="1">
      <c r="A44" s="326"/>
      <c r="B44" s="193">
        <f t="shared" si="0"/>
        <v>84.5</v>
      </c>
      <c r="C44" s="193">
        <f t="shared" si="1"/>
        <v>108.5</v>
      </c>
      <c r="D44" s="201"/>
      <c r="E44" s="192"/>
      <c r="F44" s="192"/>
      <c r="G44" s="200">
        <f t="shared" si="2"/>
        <v>0.38671875</v>
      </c>
      <c r="H44" s="200">
        <f t="shared" si="3"/>
        <v>0.40555555555555556</v>
      </c>
      <c r="I44" s="200">
        <f t="shared" si="4"/>
        <v>0.4270833333333333</v>
      </c>
      <c r="J44" s="200">
        <f t="shared" si="5"/>
        <v>0.4519230769230769</v>
      </c>
      <c r="K44" s="200">
        <f t="shared" si="6"/>
        <v>0.4809027777777778</v>
      </c>
      <c r="L44" s="142"/>
      <c r="M44" s="16"/>
      <c r="N44" s="16"/>
      <c r="O44" s="16"/>
    </row>
    <row r="45" spans="1:15" s="11" customFormat="1" ht="12.75" customHeight="1" hidden="1">
      <c r="A45" s="326"/>
      <c r="B45" s="193">
        <f t="shared" si="0"/>
        <v>84.5</v>
      </c>
      <c r="C45" s="193">
        <f t="shared" si="1"/>
        <v>108.5</v>
      </c>
      <c r="D45" s="201"/>
      <c r="E45" s="192"/>
      <c r="F45" s="192"/>
      <c r="G45" s="200">
        <f t="shared" si="2"/>
        <v>0.38671875</v>
      </c>
      <c r="H45" s="200">
        <f t="shared" si="3"/>
        <v>0.40555555555555556</v>
      </c>
      <c r="I45" s="200">
        <f t="shared" si="4"/>
        <v>0.4270833333333333</v>
      </c>
      <c r="J45" s="200">
        <f t="shared" si="5"/>
        <v>0.4519230769230769</v>
      </c>
      <c r="K45" s="200">
        <f t="shared" si="6"/>
        <v>0.4809027777777778</v>
      </c>
      <c r="L45" s="142"/>
      <c r="M45" s="16"/>
      <c r="N45" s="16"/>
      <c r="O45" s="16"/>
    </row>
    <row r="46" spans="1:15" s="11" customFormat="1" ht="12.75" customHeight="1" hidden="1">
      <c r="A46" s="326"/>
      <c r="B46" s="193">
        <f t="shared" si="0"/>
        <v>84.5</v>
      </c>
      <c r="C46" s="193">
        <f t="shared" si="1"/>
        <v>108.5</v>
      </c>
      <c r="D46" s="201"/>
      <c r="E46" s="192"/>
      <c r="F46" s="192"/>
      <c r="G46" s="200">
        <f t="shared" si="2"/>
        <v>0.38671875</v>
      </c>
      <c r="H46" s="200">
        <f t="shared" si="3"/>
        <v>0.40555555555555556</v>
      </c>
      <c r="I46" s="200">
        <f t="shared" si="4"/>
        <v>0.4270833333333333</v>
      </c>
      <c r="J46" s="200">
        <f t="shared" si="5"/>
        <v>0.4519230769230769</v>
      </c>
      <c r="K46" s="200">
        <f t="shared" si="6"/>
        <v>0.4809027777777778</v>
      </c>
      <c r="L46" s="142"/>
      <c r="M46" s="16"/>
      <c r="N46" s="16"/>
      <c r="O46" s="16"/>
    </row>
    <row r="47" spans="1:15" s="11" customFormat="1" ht="12.75" customHeight="1" hidden="1">
      <c r="A47" s="326"/>
      <c r="B47" s="193">
        <f t="shared" si="0"/>
        <v>84.5</v>
      </c>
      <c r="C47" s="193">
        <f t="shared" si="1"/>
        <v>108.5</v>
      </c>
      <c r="D47" s="201"/>
      <c r="E47" s="192"/>
      <c r="F47" s="192"/>
      <c r="G47" s="200">
        <f t="shared" si="2"/>
        <v>0.38671875</v>
      </c>
      <c r="H47" s="200">
        <f t="shared" si="3"/>
        <v>0.40555555555555556</v>
      </c>
      <c r="I47" s="200">
        <f t="shared" si="4"/>
        <v>0.4270833333333333</v>
      </c>
      <c r="J47" s="200">
        <f t="shared" si="5"/>
        <v>0.4519230769230769</v>
      </c>
      <c r="K47" s="200">
        <f t="shared" si="6"/>
        <v>0.4809027777777778</v>
      </c>
      <c r="L47" s="142"/>
      <c r="M47" s="16"/>
      <c r="N47" s="16"/>
      <c r="O47" s="16"/>
    </row>
    <row r="48" spans="1:15" s="11" customFormat="1" ht="12.75" customHeight="1" hidden="1">
      <c r="A48" s="326"/>
      <c r="B48" s="193">
        <f t="shared" si="0"/>
        <v>84.5</v>
      </c>
      <c r="C48" s="193">
        <f t="shared" si="1"/>
        <v>108.5</v>
      </c>
      <c r="D48" s="201"/>
      <c r="E48" s="192"/>
      <c r="F48" s="192"/>
      <c r="G48" s="200">
        <f t="shared" si="2"/>
        <v>0.38671875</v>
      </c>
      <c r="H48" s="200">
        <f t="shared" si="3"/>
        <v>0.40555555555555556</v>
      </c>
      <c r="I48" s="200">
        <f t="shared" si="4"/>
        <v>0.4270833333333333</v>
      </c>
      <c r="J48" s="200">
        <f t="shared" si="5"/>
        <v>0.4519230769230769</v>
      </c>
      <c r="K48" s="200">
        <f t="shared" si="6"/>
        <v>0.4809027777777778</v>
      </c>
      <c r="L48" s="142"/>
      <c r="M48" s="16"/>
      <c r="N48" s="16"/>
      <c r="O48" s="16"/>
    </row>
    <row r="49" spans="1:15" s="11" customFormat="1" ht="12.75" customHeight="1">
      <c r="A49" s="326">
        <v>4.5</v>
      </c>
      <c r="B49" s="193">
        <f t="shared" si="0"/>
        <v>80</v>
      </c>
      <c r="C49" s="193">
        <f t="shared" si="1"/>
        <v>113</v>
      </c>
      <c r="D49" s="314" t="s">
        <v>431</v>
      </c>
      <c r="E49" s="192"/>
      <c r="F49" s="192">
        <v>251</v>
      </c>
      <c r="G49" s="200">
        <f t="shared" si="2"/>
        <v>0.3984375</v>
      </c>
      <c r="H49" s="200">
        <f t="shared" si="3"/>
        <v>0.4180555555555555</v>
      </c>
      <c r="I49" s="200">
        <f t="shared" si="4"/>
        <v>0.44047619047619047</v>
      </c>
      <c r="J49" s="200">
        <f t="shared" si="5"/>
        <v>0.46634615384615385</v>
      </c>
      <c r="K49" s="200">
        <f t="shared" si="6"/>
        <v>0.4965277777777778</v>
      </c>
      <c r="L49" s="148"/>
      <c r="M49" s="16"/>
      <c r="N49" s="16"/>
      <c r="O49" s="16"/>
    </row>
    <row r="50" spans="1:15" s="270" customFormat="1" ht="12.75" customHeight="1">
      <c r="A50" s="261"/>
      <c r="B50" s="261"/>
      <c r="C50" s="261"/>
      <c r="D50" s="258" t="s">
        <v>21</v>
      </c>
      <c r="E50" s="262"/>
      <c r="F50" s="262"/>
      <c r="G50" s="263"/>
      <c r="H50" s="263"/>
      <c r="I50" s="263"/>
      <c r="J50" s="263"/>
      <c r="K50" s="263"/>
      <c r="L50" s="264"/>
      <c r="M50" s="269"/>
      <c r="N50" s="269"/>
      <c r="O50" s="269"/>
    </row>
    <row r="51" spans="1:15" s="11" customFormat="1" ht="12.75" customHeight="1">
      <c r="A51" s="326">
        <v>0</v>
      </c>
      <c r="B51" s="193">
        <f>B49</f>
        <v>80</v>
      </c>
      <c r="C51" s="193">
        <f>C49</f>
        <v>113</v>
      </c>
      <c r="D51" s="314" t="s">
        <v>872</v>
      </c>
      <c r="E51" s="192" t="s">
        <v>360</v>
      </c>
      <c r="F51" s="192"/>
      <c r="G51" s="199">
        <f>$L$6</f>
        <v>0.46875</v>
      </c>
      <c r="H51" s="199">
        <f>$L$6</f>
        <v>0.46875</v>
      </c>
      <c r="I51" s="199">
        <f>$L$6</f>
        <v>0.46875</v>
      </c>
      <c r="J51" s="199">
        <f>$M$6</f>
        <v>0.46875</v>
      </c>
      <c r="K51" s="199">
        <f>$M$6</f>
        <v>0.46875</v>
      </c>
      <c r="L51" s="202">
        <f>L50+A51</f>
        <v>0</v>
      </c>
      <c r="M51" s="16"/>
      <c r="N51" s="16"/>
      <c r="O51" s="16"/>
    </row>
    <row r="52" spans="1:15" s="11" customFormat="1" ht="12.75" customHeight="1">
      <c r="A52" s="326">
        <v>6</v>
      </c>
      <c r="B52" s="193">
        <f>B51-A52</f>
        <v>74</v>
      </c>
      <c r="C52" s="193">
        <f>C51+A52</f>
        <v>119</v>
      </c>
      <c r="D52" s="180" t="s">
        <v>362</v>
      </c>
      <c r="E52" s="192" t="s">
        <v>361</v>
      </c>
      <c r="F52" s="192"/>
      <c r="G52" s="200">
        <f>SUM($G$51+$O$3*L52)</f>
        <v>0.484375</v>
      </c>
      <c r="H52" s="200">
        <f>SUM($H$51+$P$3*L52)</f>
        <v>0.48541666666666666</v>
      </c>
      <c r="I52" s="200">
        <f>SUM($I$51+$Q$3*L52)</f>
        <v>0.48660714285714285</v>
      </c>
      <c r="J52" s="200">
        <f>SUM($J$51+$R$3*L52)</f>
        <v>0.4879807692307692</v>
      </c>
      <c r="K52" s="200">
        <f>SUM($K$51+$S$3*L52)</f>
        <v>0.4895833333333333</v>
      </c>
      <c r="L52" s="202">
        <f>L51+A52</f>
        <v>6</v>
      </c>
      <c r="M52" s="16"/>
      <c r="N52" s="16"/>
      <c r="O52" s="16"/>
    </row>
    <row r="53" spans="1:15" s="11" customFormat="1" ht="12.75" customHeight="1">
      <c r="A53" s="326">
        <v>1.5</v>
      </c>
      <c r="B53" s="193">
        <f aca="true" t="shared" si="9" ref="B53:B60">B52-A53</f>
        <v>72.5</v>
      </c>
      <c r="C53" s="193">
        <f aca="true" t="shared" si="10" ref="C53:C60">C52+A53</f>
        <v>120.5</v>
      </c>
      <c r="D53" s="11" t="s">
        <v>364</v>
      </c>
      <c r="E53" s="192" t="s">
        <v>365</v>
      </c>
      <c r="F53" s="192"/>
      <c r="G53" s="200">
        <f aca="true" t="shared" si="11" ref="G53:G80">SUM($G$51+$O$3*L53)</f>
        <v>0.48828125</v>
      </c>
      <c r="H53" s="200">
        <f aca="true" t="shared" si="12" ref="H53:H80">SUM($H$51+$P$3*L53)</f>
        <v>0.4895833333333333</v>
      </c>
      <c r="I53" s="200">
        <f aca="true" t="shared" si="13" ref="I53:I80">SUM($I$51+$Q$3*L53)</f>
        <v>0.49107142857142855</v>
      </c>
      <c r="J53" s="200">
        <f aca="true" t="shared" si="14" ref="J53:J80">SUM($J$51+$R$3*L53)</f>
        <v>0.49278846153846156</v>
      </c>
      <c r="K53" s="200">
        <f aca="true" t="shared" si="15" ref="K53:K80">SUM($K$51+$S$3*L53)</f>
        <v>0.4947916666666667</v>
      </c>
      <c r="L53" s="202">
        <f aca="true" t="shared" si="16" ref="L53:L80">L52+A53</f>
        <v>7.5</v>
      </c>
      <c r="M53" s="16"/>
      <c r="N53" s="16"/>
      <c r="O53" s="16"/>
    </row>
    <row r="54" spans="1:15" s="11" customFormat="1" ht="12.75" customHeight="1">
      <c r="A54" s="326">
        <v>0</v>
      </c>
      <c r="B54" s="193">
        <f t="shared" si="9"/>
        <v>72.5</v>
      </c>
      <c r="C54" s="193">
        <f t="shared" si="10"/>
        <v>120.5</v>
      </c>
      <c r="D54" s="5" t="s">
        <v>794</v>
      </c>
      <c r="E54" s="192"/>
      <c r="F54" s="192"/>
      <c r="G54" s="200">
        <f t="shared" si="11"/>
        <v>0.48828125</v>
      </c>
      <c r="H54" s="200">
        <f t="shared" si="12"/>
        <v>0.4895833333333333</v>
      </c>
      <c r="I54" s="200">
        <f t="shared" si="13"/>
        <v>0.49107142857142855</v>
      </c>
      <c r="J54" s="200">
        <f t="shared" si="14"/>
        <v>0.49278846153846156</v>
      </c>
      <c r="K54" s="200">
        <f t="shared" si="15"/>
        <v>0.4947916666666667</v>
      </c>
      <c r="L54" s="202">
        <f t="shared" si="16"/>
        <v>7.5</v>
      </c>
      <c r="M54" s="16"/>
      <c r="N54" s="16"/>
      <c r="O54" s="16"/>
    </row>
    <row r="55" spans="1:15" s="11" customFormat="1" ht="12.75" customHeight="1">
      <c r="A55" s="326">
        <v>1.5</v>
      </c>
      <c r="B55" s="193">
        <f t="shared" si="9"/>
        <v>71</v>
      </c>
      <c r="C55" s="193">
        <f t="shared" si="10"/>
        <v>122</v>
      </c>
      <c r="D55" s="180" t="s">
        <v>363</v>
      </c>
      <c r="E55" s="192" t="s">
        <v>365</v>
      </c>
      <c r="F55" s="192"/>
      <c r="G55" s="200">
        <f t="shared" si="11"/>
        <v>0.4921875</v>
      </c>
      <c r="H55" s="200">
        <f t="shared" si="12"/>
        <v>0.49375</v>
      </c>
      <c r="I55" s="200">
        <f t="shared" si="13"/>
        <v>0.4955357142857143</v>
      </c>
      <c r="J55" s="200">
        <f t="shared" si="14"/>
        <v>0.49759615384615385</v>
      </c>
      <c r="K55" s="200">
        <f t="shared" si="15"/>
        <v>0.5</v>
      </c>
      <c r="L55" s="202">
        <f t="shared" si="16"/>
        <v>9</v>
      </c>
      <c r="M55" s="16"/>
      <c r="N55" s="16"/>
      <c r="O55" s="16"/>
    </row>
    <row r="56" spans="1:15" s="11" customFormat="1" ht="12.75" customHeight="1">
      <c r="A56" s="326">
        <v>2</v>
      </c>
      <c r="B56" s="193">
        <f t="shared" si="9"/>
        <v>69</v>
      </c>
      <c r="C56" s="193">
        <f>C55+A56</f>
        <v>124</v>
      </c>
      <c r="D56" s="180" t="s">
        <v>366</v>
      </c>
      <c r="E56" s="192" t="s">
        <v>367</v>
      </c>
      <c r="F56" s="192"/>
      <c r="G56" s="200">
        <f t="shared" si="11"/>
        <v>0.4973958333333333</v>
      </c>
      <c r="H56" s="200">
        <f t="shared" si="12"/>
        <v>0.49930555555555556</v>
      </c>
      <c r="I56" s="200">
        <f t="shared" si="13"/>
        <v>0.5014880952380952</v>
      </c>
      <c r="J56" s="200">
        <f t="shared" si="14"/>
        <v>0.5040064102564102</v>
      </c>
      <c r="K56" s="200">
        <f t="shared" si="15"/>
        <v>0.5069444444444444</v>
      </c>
      <c r="L56" s="202">
        <f t="shared" si="16"/>
        <v>11</v>
      </c>
      <c r="M56" s="16"/>
      <c r="N56" s="16"/>
      <c r="O56" s="16"/>
    </row>
    <row r="57" spans="1:15" s="11" customFormat="1" ht="12.75" customHeight="1">
      <c r="A57" s="326">
        <v>3.5</v>
      </c>
      <c r="B57" s="193">
        <f t="shared" si="9"/>
        <v>65.5</v>
      </c>
      <c r="C57" s="193">
        <f t="shared" si="10"/>
        <v>127.5</v>
      </c>
      <c r="D57" s="180" t="s">
        <v>368</v>
      </c>
      <c r="E57" s="192" t="s">
        <v>365</v>
      </c>
      <c r="F57" s="192">
        <v>267</v>
      </c>
      <c r="G57" s="200">
        <f t="shared" si="11"/>
        <v>0.5065104166666666</v>
      </c>
      <c r="H57" s="200">
        <f t="shared" si="12"/>
        <v>0.5090277777777777</v>
      </c>
      <c r="I57" s="200">
        <f t="shared" si="13"/>
        <v>0.5119047619047619</v>
      </c>
      <c r="J57" s="200">
        <f t="shared" si="14"/>
        <v>0.515224358974359</v>
      </c>
      <c r="K57" s="200">
        <f t="shared" si="15"/>
        <v>0.5190972222222222</v>
      </c>
      <c r="L57" s="202">
        <f t="shared" si="16"/>
        <v>14.5</v>
      </c>
      <c r="M57" s="16"/>
      <c r="N57" s="16"/>
      <c r="O57" s="16"/>
    </row>
    <row r="58" spans="1:15" s="11" customFormat="1" ht="12.75" customHeight="1">
      <c r="A58" s="326">
        <v>7</v>
      </c>
      <c r="B58" s="193">
        <f t="shared" si="9"/>
        <v>58.5</v>
      </c>
      <c r="C58" s="193">
        <f t="shared" si="10"/>
        <v>134.5</v>
      </c>
      <c r="D58" s="180" t="s">
        <v>370</v>
      </c>
      <c r="E58" s="192" t="s">
        <v>369</v>
      </c>
      <c r="F58" s="192"/>
      <c r="G58" s="200">
        <f t="shared" si="11"/>
        <v>0.5247395833333334</v>
      </c>
      <c r="H58" s="200">
        <f t="shared" si="12"/>
        <v>0.5284722222222222</v>
      </c>
      <c r="I58" s="200">
        <f t="shared" si="13"/>
        <v>0.5327380952380952</v>
      </c>
      <c r="J58" s="200">
        <f t="shared" si="14"/>
        <v>0.5376602564102564</v>
      </c>
      <c r="K58" s="200">
        <f t="shared" si="15"/>
        <v>0.5434027777777778</v>
      </c>
      <c r="L58" s="202">
        <f t="shared" si="16"/>
        <v>21.5</v>
      </c>
      <c r="M58" s="16"/>
      <c r="N58" s="16"/>
      <c r="O58" s="16"/>
    </row>
    <row r="59" spans="1:15" s="11" customFormat="1" ht="12.75" customHeight="1">
      <c r="A59" s="326">
        <v>6</v>
      </c>
      <c r="B59" s="193">
        <f t="shared" si="9"/>
        <v>52.5</v>
      </c>
      <c r="C59" s="193">
        <f t="shared" si="10"/>
        <v>140.5</v>
      </c>
      <c r="D59" s="180" t="s">
        <v>371</v>
      </c>
      <c r="E59" s="192" t="s">
        <v>369</v>
      </c>
      <c r="F59" s="192"/>
      <c r="G59" s="200">
        <f t="shared" si="11"/>
        <v>0.5403645833333334</v>
      </c>
      <c r="H59" s="200">
        <f t="shared" si="12"/>
        <v>0.5451388888888888</v>
      </c>
      <c r="I59" s="200">
        <f t="shared" si="13"/>
        <v>0.5505952380952381</v>
      </c>
      <c r="J59" s="200">
        <f t="shared" si="14"/>
        <v>0.5568910256410257</v>
      </c>
      <c r="K59" s="200">
        <f t="shared" si="15"/>
        <v>0.5642361111111112</v>
      </c>
      <c r="L59" s="202">
        <f t="shared" si="16"/>
        <v>27.5</v>
      </c>
      <c r="M59" s="16"/>
      <c r="N59" s="16"/>
      <c r="O59" s="16"/>
    </row>
    <row r="60" spans="1:15" s="11" customFormat="1" ht="12.75" customHeight="1">
      <c r="A60" s="326">
        <v>6</v>
      </c>
      <c r="B60" s="193">
        <f t="shared" si="9"/>
        <v>46.5</v>
      </c>
      <c r="C60" s="193">
        <f t="shared" si="10"/>
        <v>146.5</v>
      </c>
      <c r="D60" s="180" t="s">
        <v>372</v>
      </c>
      <c r="E60" s="192" t="s">
        <v>369</v>
      </c>
      <c r="F60" s="192"/>
      <c r="G60" s="200">
        <f t="shared" si="11"/>
        <v>0.5559895833333334</v>
      </c>
      <c r="H60" s="200">
        <f t="shared" si="12"/>
        <v>0.5618055555555556</v>
      </c>
      <c r="I60" s="200">
        <f t="shared" si="13"/>
        <v>0.5684523809523809</v>
      </c>
      <c r="J60" s="200">
        <f t="shared" si="14"/>
        <v>0.5761217948717948</v>
      </c>
      <c r="K60" s="200">
        <f t="shared" si="15"/>
        <v>0.5850694444444444</v>
      </c>
      <c r="L60" s="202">
        <f t="shared" si="16"/>
        <v>33.5</v>
      </c>
      <c r="M60" s="16"/>
      <c r="N60" s="16"/>
      <c r="O60" s="16"/>
    </row>
    <row r="61" spans="1:12" s="11" customFormat="1" ht="12.75" customHeight="1">
      <c r="A61" s="326">
        <v>9</v>
      </c>
      <c r="B61" s="193">
        <f aca="true" t="shared" si="17" ref="B61:B79">B60-A61</f>
        <v>37.5</v>
      </c>
      <c r="C61" s="193">
        <f aca="true" t="shared" si="18" ref="C61:C79">C60+A61</f>
        <v>155.5</v>
      </c>
      <c r="D61" s="201" t="s">
        <v>373</v>
      </c>
      <c r="E61" s="192" t="s">
        <v>369</v>
      </c>
      <c r="F61" s="192"/>
      <c r="G61" s="200">
        <f t="shared" si="11"/>
        <v>0.5794270833333334</v>
      </c>
      <c r="H61" s="200">
        <f t="shared" si="12"/>
        <v>0.5868055555555556</v>
      </c>
      <c r="I61" s="200">
        <f t="shared" si="13"/>
        <v>0.5952380952380952</v>
      </c>
      <c r="J61" s="200">
        <f t="shared" si="14"/>
        <v>0.6049679487179487</v>
      </c>
      <c r="K61" s="200">
        <f t="shared" si="15"/>
        <v>0.6163194444444444</v>
      </c>
      <c r="L61" s="202">
        <f t="shared" si="16"/>
        <v>42.5</v>
      </c>
    </row>
    <row r="62" spans="1:12" s="11" customFormat="1" ht="12.75" customHeight="1">
      <c r="A62" s="326">
        <v>5</v>
      </c>
      <c r="B62" s="193">
        <f t="shared" si="17"/>
        <v>32.5</v>
      </c>
      <c r="C62" s="193">
        <f t="shared" si="18"/>
        <v>160.5</v>
      </c>
      <c r="D62" s="201" t="s">
        <v>374</v>
      </c>
      <c r="E62" s="192" t="s">
        <v>375</v>
      </c>
      <c r="F62" s="192"/>
      <c r="G62" s="200">
        <f t="shared" si="11"/>
        <v>0.5924479166666666</v>
      </c>
      <c r="H62" s="200">
        <f t="shared" si="12"/>
        <v>0.6006944444444444</v>
      </c>
      <c r="I62" s="200">
        <f t="shared" si="13"/>
        <v>0.6101190476190477</v>
      </c>
      <c r="J62" s="200">
        <f t="shared" si="14"/>
        <v>0.6209935897435898</v>
      </c>
      <c r="K62" s="200">
        <f t="shared" si="15"/>
        <v>0.6336805555555556</v>
      </c>
      <c r="L62" s="202">
        <f t="shared" si="16"/>
        <v>47.5</v>
      </c>
    </row>
    <row r="63" spans="1:12" s="11" customFormat="1" ht="12.75" customHeight="1">
      <c r="A63" s="326">
        <v>4.5</v>
      </c>
      <c r="B63" s="193">
        <f t="shared" si="17"/>
        <v>28</v>
      </c>
      <c r="C63" s="193">
        <f t="shared" si="18"/>
        <v>165</v>
      </c>
      <c r="D63" s="201" t="s">
        <v>873</v>
      </c>
      <c r="E63" s="192" t="s">
        <v>375</v>
      </c>
      <c r="F63" s="192"/>
      <c r="G63" s="200">
        <f t="shared" si="11"/>
        <v>0.6041666666666666</v>
      </c>
      <c r="H63" s="200">
        <f t="shared" si="12"/>
        <v>0.6131944444444444</v>
      </c>
      <c r="I63" s="200">
        <f t="shared" si="13"/>
        <v>0.6235119047619048</v>
      </c>
      <c r="J63" s="200">
        <f t="shared" si="14"/>
        <v>0.6354166666666666</v>
      </c>
      <c r="K63" s="200">
        <f t="shared" si="15"/>
        <v>0.6493055555555556</v>
      </c>
      <c r="L63" s="202">
        <f t="shared" si="16"/>
        <v>52</v>
      </c>
    </row>
    <row r="64" spans="1:12" s="11" customFormat="1" ht="12.75" customHeight="1">
      <c r="A64" s="326">
        <v>2.5</v>
      </c>
      <c r="B64" s="193">
        <f t="shared" si="17"/>
        <v>25.5</v>
      </c>
      <c r="C64" s="193">
        <f t="shared" si="18"/>
        <v>167.5</v>
      </c>
      <c r="D64" s="45" t="s">
        <v>376</v>
      </c>
      <c r="E64" s="192" t="s">
        <v>235</v>
      </c>
      <c r="F64" s="192"/>
      <c r="G64" s="200">
        <f t="shared" si="11"/>
        <v>0.6106770833333333</v>
      </c>
      <c r="H64" s="200">
        <f t="shared" si="12"/>
        <v>0.6201388888888889</v>
      </c>
      <c r="I64" s="200">
        <f t="shared" si="13"/>
        <v>0.6309523809523809</v>
      </c>
      <c r="J64" s="200">
        <f t="shared" si="14"/>
        <v>0.6434294871794872</v>
      </c>
      <c r="K64" s="200">
        <f t="shared" si="15"/>
        <v>0.6579861111111112</v>
      </c>
      <c r="L64" s="202">
        <f t="shared" si="16"/>
        <v>54.5</v>
      </c>
    </row>
    <row r="65" spans="1:12" s="11" customFormat="1" ht="12.75" customHeight="1">
      <c r="A65" s="326">
        <v>3.5</v>
      </c>
      <c r="B65" s="193">
        <f t="shared" si="17"/>
        <v>22</v>
      </c>
      <c r="C65" s="193">
        <f t="shared" si="18"/>
        <v>171</v>
      </c>
      <c r="D65" s="201" t="s">
        <v>377</v>
      </c>
      <c r="E65" s="192" t="s">
        <v>235</v>
      </c>
      <c r="F65" s="192"/>
      <c r="G65" s="200">
        <f t="shared" si="11"/>
        <v>0.6197916666666666</v>
      </c>
      <c r="H65" s="200">
        <f t="shared" si="12"/>
        <v>0.6298611111111111</v>
      </c>
      <c r="I65" s="200">
        <f t="shared" si="13"/>
        <v>0.6413690476190477</v>
      </c>
      <c r="J65" s="200">
        <f t="shared" si="14"/>
        <v>0.6546474358974359</v>
      </c>
      <c r="K65" s="200">
        <f t="shared" si="15"/>
        <v>0.6701388888888888</v>
      </c>
      <c r="L65" s="202">
        <f t="shared" si="16"/>
        <v>58</v>
      </c>
    </row>
    <row r="66" spans="1:12" s="11" customFormat="1" ht="12.75" customHeight="1">
      <c r="A66" s="326">
        <v>3</v>
      </c>
      <c r="B66" s="193">
        <f t="shared" si="17"/>
        <v>19</v>
      </c>
      <c r="C66" s="193">
        <f t="shared" si="18"/>
        <v>174</v>
      </c>
      <c r="D66" s="201" t="s">
        <v>378</v>
      </c>
      <c r="E66" s="192" t="s">
        <v>379</v>
      </c>
      <c r="F66" s="192">
        <v>251</v>
      </c>
      <c r="G66" s="200">
        <f t="shared" si="11"/>
        <v>0.6276041666666666</v>
      </c>
      <c r="H66" s="200">
        <f t="shared" si="12"/>
        <v>0.6381944444444444</v>
      </c>
      <c r="I66" s="200">
        <f t="shared" si="13"/>
        <v>0.6502976190476191</v>
      </c>
      <c r="J66" s="200">
        <f t="shared" si="14"/>
        <v>0.6642628205128205</v>
      </c>
      <c r="K66" s="200">
        <f t="shared" si="15"/>
        <v>0.6805555555555556</v>
      </c>
      <c r="L66" s="202">
        <f t="shared" si="16"/>
        <v>61</v>
      </c>
    </row>
    <row r="67" spans="1:12" s="11" customFormat="1" ht="12.75" customHeight="1">
      <c r="A67" s="326">
        <v>3</v>
      </c>
      <c r="B67" s="193">
        <f t="shared" si="17"/>
        <v>16</v>
      </c>
      <c r="C67" s="193">
        <f t="shared" si="18"/>
        <v>177</v>
      </c>
      <c r="D67" s="201" t="s">
        <v>381</v>
      </c>
      <c r="E67" s="192" t="s">
        <v>375</v>
      </c>
      <c r="F67" s="192">
        <v>275</v>
      </c>
      <c r="G67" s="200">
        <f t="shared" si="11"/>
        <v>0.6354166666666666</v>
      </c>
      <c r="H67" s="200">
        <f t="shared" si="12"/>
        <v>0.6465277777777778</v>
      </c>
      <c r="I67" s="200">
        <f t="shared" si="13"/>
        <v>0.6592261904761905</v>
      </c>
      <c r="J67" s="200">
        <f t="shared" si="14"/>
        <v>0.6738782051282051</v>
      </c>
      <c r="K67" s="200">
        <f t="shared" si="15"/>
        <v>0.6909722222222222</v>
      </c>
      <c r="L67" s="202">
        <f t="shared" si="16"/>
        <v>64</v>
      </c>
    </row>
    <row r="68" spans="1:12" s="11" customFormat="1" ht="12.75" customHeight="1">
      <c r="A68" s="326">
        <v>2</v>
      </c>
      <c r="B68" s="193">
        <f t="shared" si="17"/>
        <v>14</v>
      </c>
      <c r="C68" s="193">
        <f t="shared" si="18"/>
        <v>179</v>
      </c>
      <c r="D68" s="201" t="s">
        <v>380</v>
      </c>
      <c r="E68" s="192" t="s">
        <v>375</v>
      </c>
      <c r="F68" s="192"/>
      <c r="G68" s="200">
        <f t="shared" si="11"/>
        <v>0.640625</v>
      </c>
      <c r="H68" s="200">
        <f t="shared" si="12"/>
        <v>0.6520833333333333</v>
      </c>
      <c r="I68" s="200">
        <f t="shared" si="13"/>
        <v>0.6651785714285714</v>
      </c>
      <c r="J68" s="200">
        <f t="shared" si="14"/>
        <v>0.6802884615384616</v>
      </c>
      <c r="K68" s="200">
        <f t="shared" si="15"/>
        <v>0.6979166666666666</v>
      </c>
      <c r="L68" s="202">
        <f t="shared" si="16"/>
        <v>66</v>
      </c>
    </row>
    <row r="69" spans="1:12" s="11" customFormat="1" ht="12.75" customHeight="1">
      <c r="A69" s="326">
        <v>1</v>
      </c>
      <c r="B69" s="193">
        <f t="shared" si="17"/>
        <v>13</v>
      </c>
      <c r="C69" s="193">
        <f t="shared" si="18"/>
        <v>180</v>
      </c>
      <c r="D69" s="201" t="s">
        <v>382</v>
      </c>
      <c r="E69" s="192" t="s">
        <v>375</v>
      </c>
      <c r="F69" s="192"/>
      <c r="G69" s="200">
        <f t="shared" si="11"/>
        <v>0.6432291666666666</v>
      </c>
      <c r="H69" s="200">
        <f t="shared" si="12"/>
        <v>0.6548611111111111</v>
      </c>
      <c r="I69" s="200">
        <f t="shared" si="13"/>
        <v>0.6681547619047619</v>
      </c>
      <c r="J69" s="200">
        <f t="shared" si="14"/>
        <v>0.6834935897435898</v>
      </c>
      <c r="K69" s="200">
        <f t="shared" si="15"/>
        <v>0.7013888888888888</v>
      </c>
      <c r="L69" s="202">
        <f t="shared" si="16"/>
        <v>67</v>
      </c>
    </row>
    <row r="70" spans="1:12" s="11" customFormat="1" ht="12.75" customHeight="1">
      <c r="A70" s="326">
        <v>9</v>
      </c>
      <c r="B70" s="193">
        <f t="shared" si="17"/>
        <v>4</v>
      </c>
      <c r="C70" s="193">
        <f t="shared" si="18"/>
        <v>189</v>
      </c>
      <c r="D70" s="201" t="s">
        <v>383</v>
      </c>
      <c r="E70" s="192" t="s">
        <v>375</v>
      </c>
      <c r="F70" s="192"/>
      <c r="G70" s="200">
        <f t="shared" si="11"/>
        <v>0.6666666666666666</v>
      </c>
      <c r="H70" s="200">
        <f t="shared" si="12"/>
        <v>0.679861111111111</v>
      </c>
      <c r="I70" s="200">
        <f t="shared" si="13"/>
        <v>0.6949404761904762</v>
      </c>
      <c r="J70" s="200">
        <f t="shared" si="14"/>
        <v>0.7123397435897436</v>
      </c>
      <c r="K70" s="200">
        <f t="shared" si="15"/>
        <v>0.7326388888888888</v>
      </c>
      <c r="L70" s="202">
        <f t="shared" si="16"/>
        <v>76</v>
      </c>
    </row>
    <row r="71" spans="1:12" s="11" customFormat="1" ht="12.75" customHeight="1" hidden="1">
      <c r="A71" s="326"/>
      <c r="B71" s="193">
        <f t="shared" si="17"/>
        <v>4</v>
      </c>
      <c r="C71" s="193">
        <f t="shared" si="18"/>
        <v>189</v>
      </c>
      <c r="D71" s="201"/>
      <c r="E71" s="192"/>
      <c r="F71" s="192"/>
      <c r="G71" s="200">
        <f t="shared" si="11"/>
        <v>0.6666666666666666</v>
      </c>
      <c r="H71" s="200">
        <f t="shared" si="12"/>
        <v>0.679861111111111</v>
      </c>
      <c r="I71" s="200">
        <f t="shared" si="13"/>
        <v>0.6949404761904762</v>
      </c>
      <c r="J71" s="200">
        <f t="shared" si="14"/>
        <v>0.7123397435897436</v>
      </c>
      <c r="K71" s="200">
        <f t="shared" si="15"/>
        <v>0.7326388888888888</v>
      </c>
      <c r="L71" s="202">
        <f t="shared" si="16"/>
        <v>76</v>
      </c>
    </row>
    <row r="72" spans="1:12" s="11" customFormat="1" ht="12.75" customHeight="1" hidden="1">
      <c r="A72" s="326"/>
      <c r="B72" s="193">
        <f t="shared" si="17"/>
        <v>4</v>
      </c>
      <c r="C72" s="193">
        <f t="shared" si="18"/>
        <v>189</v>
      </c>
      <c r="D72" s="201"/>
      <c r="E72" s="192"/>
      <c r="F72" s="192"/>
      <c r="G72" s="200">
        <f t="shared" si="11"/>
        <v>0.6666666666666666</v>
      </c>
      <c r="H72" s="200">
        <f t="shared" si="12"/>
        <v>0.679861111111111</v>
      </c>
      <c r="I72" s="200">
        <f t="shared" si="13"/>
        <v>0.6949404761904762</v>
      </c>
      <c r="J72" s="200">
        <f t="shared" si="14"/>
        <v>0.7123397435897436</v>
      </c>
      <c r="K72" s="200">
        <f t="shared" si="15"/>
        <v>0.7326388888888888</v>
      </c>
      <c r="L72" s="202">
        <f t="shared" si="16"/>
        <v>76</v>
      </c>
    </row>
    <row r="73" spans="1:12" s="11" customFormat="1" ht="12.75" customHeight="1" hidden="1">
      <c r="A73" s="326"/>
      <c r="B73" s="193">
        <f t="shared" si="17"/>
        <v>4</v>
      </c>
      <c r="C73" s="193">
        <f t="shared" si="18"/>
        <v>189</v>
      </c>
      <c r="D73" s="201"/>
      <c r="E73" s="192"/>
      <c r="F73" s="192"/>
      <c r="G73" s="200">
        <f t="shared" si="11"/>
        <v>0.6666666666666666</v>
      </c>
      <c r="H73" s="200">
        <f t="shared" si="12"/>
        <v>0.679861111111111</v>
      </c>
      <c r="I73" s="200">
        <f t="shared" si="13"/>
        <v>0.6949404761904762</v>
      </c>
      <c r="J73" s="200">
        <f t="shared" si="14"/>
        <v>0.7123397435897436</v>
      </c>
      <c r="K73" s="200">
        <f t="shared" si="15"/>
        <v>0.7326388888888888</v>
      </c>
      <c r="L73" s="202">
        <f t="shared" si="16"/>
        <v>76</v>
      </c>
    </row>
    <row r="74" spans="1:12" s="11" customFormat="1" ht="12.75" customHeight="1" hidden="1">
      <c r="A74" s="326"/>
      <c r="B74" s="193">
        <f t="shared" si="17"/>
        <v>4</v>
      </c>
      <c r="C74" s="193">
        <f t="shared" si="18"/>
        <v>189</v>
      </c>
      <c r="D74" s="201"/>
      <c r="E74" s="192"/>
      <c r="F74" s="192"/>
      <c r="G74" s="200">
        <f t="shared" si="11"/>
        <v>0.6666666666666666</v>
      </c>
      <c r="H74" s="200">
        <f t="shared" si="12"/>
        <v>0.679861111111111</v>
      </c>
      <c r="I74" s="200">
        <f t="shared" si="13"/>
        <v>0.6949404761904762</v>
      </c>
      <c r="J74" s="200">
        <f t="shared" si="14"/>
        <v>0.7123397435897436</v>
      </c>
      <c r="K74" s="200">
        <f t="shared" si="15"/>
        <v>0.7326388888888888</v>
      </c>
      <c r="L74" s="202">
        <f t="shared" si="16"/>
        <v>76</v>
      </c>
    </row>
    <row r="75" spans="1:12" s="11" customFormat="1" ht="12.75" customHeight="1" hidden="1">
      <c r="A75" s="326"/>
      <c r="B75" s="193">
        <f t="shared" si="17"/>
        <v>4</v>
      </c>
      <c r="C75" s="193">
        <f t="shared" si="18"/>
        <v>189</v>
      </c>
      <c r="D75" s="201"/>
      <c r="E75" s="192"/>
      <c r="F75" s="192"/>
      <c r="G75" s="200">
        <f t="shared" si="11"/>
        <v>0.6666666666666666</v>
      </c>
      <c r="H75" s="200">
        <f t="shared" si="12"/>
        <v>0.679861111111111</v>
      </c>
      <c r="I75" s="200">
        <f t="shared" si="13"/>
        <v>0.6949404761904762</v>
      </c>
      <c r="J75" s="200">
        <f t="shared" si="14"/>
        <v>0.7123397435897436</v>
      </c>
      <c r="K75" s="200">
        <f t="shared" si="15"/>
        <v>0.7326388888888888</v>
      </c>
      <c r="L75" s="202">
        <f t="shared" si="16"/>
        <v>76</v>
      </c>
    </row>
    <row r="76" spans="1:12" s="11" customFormat="1" ht="12.75" customHeight="1" hidden="1">
      <c r="A76" s="326"/>
      <c r="B76" s="193">
        <f t="shared" si="17"/>
        <v>4</v>
      </c>
      <c r="C76" s="193">
        <f t="shared" si="18"/>
        <v>189</v>
      </c>
      <c r="D76" s="201"/>
      <c r="E76" s="192"/>
      <c r="F76" s="192"/>
      <c r="G76" s="200">
        <f t="shared" si="11"/>
        <v>0.6666666666666666</v>
      </c>
      <c r="H76" s="200">
        <f t="shared" si="12"/>
        <v>0.679861111111111</v>
      </c>
      <c r="I76" s="200">
        <f t="shared" si="13"/>
        <v>0.6949404761904762</v>
      </c>
      <c r="J76" s="200">
        <f t="shared" si="14"/>
        <v>0.7123397435897436</v>
      </c>
      <c r="K76" s="200">
        <f t="shared" si="15"/>
        <v>0.7326388888888888</v>
      </c>
      <c r="L76" s="202">
        <f t="shared" si="16"/>
        <v>76</v>
      </c>
    </row>
    <row r="77" spans="1:12" s="11" customFormat="1" ht="12.75" customHeight="1" hidden="1">
      <c r="A77" s="326"/>
      <c r="B77" s="193">
        <f t="shared" si="17"/>
        <v>4</v>
      </c>
      <c r="C77" s="193">
        <f t="shared" si="18"/>
        <v>189</v>
      </c>
      <c r="D77" s="201"/>
      <c r="E77" s="192"/>
      <c r="F77" s="192"/>
      <c r="G77" s="200">
        <f t="shared" si="11"/>
        <v>0.6666666666666666</v>
      </c>
      <c r="H77" s="200">
        <f t="shared" si="12"/>
        <v>0.679861111111111</v>
      </c>
      <c r="I77" s="200">
        <f t="shared" si="13"/>
        <v>0.6949404761904762</v>
      </c>
      <c r="J77" s="200">
        <f t="shared" si="14"/>
        <v>0.7123397435897436</v>
      </c>
      <c r="K77" s="200">
        <f t="shared" si="15"/>
        <v>0.7326388888888888</v>
      </c>
      <c r="L77" s="202">
        <f t="shared" si="16"/>
        <v>76</v>
      </c>
    </row>
    <row r="78" spans="1:12" s="11" customFormat="1" ht="12.75" customHeight="1" hidden="1">
      <c r="A78" s="326"/>
      <c r="B78" s="193">
        <f t="shared" si="17"/>
        <v>4</v>
      </c>
      <c r="C78" s="193">
        <f t="shared" si="18"/>
        <v>189</v>
      </c>
      <c r="D78" s="201"/>
      <c r="E78" s="192"/>
      <c r="F78" s="192"/>
      <c r="G78" s="200">
        <f t="shared" si="11"/>
        <v>0.6666666666666666</v>
      </c>
      <c r="H78" s="200">
        <f t="shared" si="12"/>
        <v>0.679861111111111</v>
      </c>
      <c r="I78" s="200">
        <f t="shared" si="13"/>
        <v>0.6949404761904762</v>
      </c>
      <c r="J78" s="200">
        <f t="shared" si="14"/>
        <v>0.7123397435897436</v>
      </c>
      <c r="K78" s="200">
        <f t="shared" si="15"/>
        <v>0.7326388888888888</v>
      </c>
      <c r="L78" s="202">
        <f t="shared" si="16"/>
        <v>76</v>
      </c>
    </row>
    <row r="79" spans="1:12" s="11" customFormat="1" ht="12.75" customHeight="1" hidden="1">
      <c r="A79" s="326"/>
      <c r="B79" s="193">
        <f t="shared" si="17"/>
        <v>4</v>
      </c>
      <c r="C79" s="193">
        <f t="shared" si="18"/>
        <v>189</v>
      </c>
      <c r="D79" s="201"/>
      <c r="E79" s="192"/>
      <c r="F79" s="192"/>
      <c r="G79" s="200">
        <f t="shared" si="11"/>
        <v>0.6666666666666666</v>
      </c>
      <c r="H79" s="200">
        <f t="shared" si="12"/>
        <v>0.679861111111111</v>
      </c>
      <c r="I79" s="200">
        <f t="shared" si="13"/>
        <v>0.6949404761904762</v>
      </c>
      <c r="J79" s="200">
        <f t="shared" si="14"/>
        <v>0.7123397435897436</v>
      </c>
      <c r="K79" s="200">
        <f t="shared" si="15"/>
        <v>0.7326388888888888</v>
      </c>
      <c r="L79" s="202">
        <f t="shared" si="16"/>
        <v>76</v>
      </c>
    </row>
    <row r="80" spans="1:12" s="11" customFormat="1" ht="12.75" customHeight="1">
      <c r="A80" s="326">
        <v>4</v>
      </c>
      <c r="B80" s="193">
        <f>B79-A80</f>
        <v>0</v>
      </c>
      <c r="C80" s="193">
        <f>C79+A80</f>
        <v>193</v>
      </c>
      <c r="D80" s="314" t="s">
        <v>384</v>
      </c>
      <c r="E80" s="192"/>
      <c r="F80" s="192"/>
      <c r="G80" s="200">
        <f t="shared" si="11"/>
        <v>0.6770833333333333</v>
      </c>
      <c r="H80" s="200">
        <f t="shared" si="12"/>
        <v>0.6909722222222222</v>
      </c>
      <c r="I80" s="200">
        <f t="shared" si="13"/>
        <v>0.7068452380952381</v>
      </c>
      <c r="J80" s="200">
        <f t="shared" si="14"/>
        <v>0.7251602564102564</v>
      </c>
      <c r="K80" s="200">
        <f t="shared" si="15"/>
        <v>0.7465277777777778</v>
      </c>
      <c r="L80" s="202">
        <f t="shared" si="16"/>
        <v>80</v>
      </c>
    </row>
    <row r="81" spans="1:11" s="11" customFormat="1" ht="12.75" customHeight="1">
      <c r="A81" s="69"/>
      <c r="B81" s="6"/>
      <c r="C81" s="6"/>
      <c r="E81" s="10"/>
      <c r="F81" s="10"/>
      <c r="G81" s="10"/>
      <c r="H81" s="6"/>
      <c r="I81" s="6"/>
      <c r="J81" s="6"/>
      <c r="K81" s="70"/>
    </row>
    <row r="82" spans="1:11" s="11" customFormat="1" ht="12.75" customHeight="1">
      <c r="A82" s="69"/>
      <c r="B82" s="6"/>
      <c r="C82" s="6"/>
      <c r="E82" s="10"/>
      <c r="F82" s="10"/>
      <c r="G82" s="10"/>
      <c r="H82" s="6"/>
      <c r="I82" s="6"/>
      <c r="J82" s="6"/>
      <c r="K82" s="70"/>
    </row>
    <row r="83" spans="1:11" s="11" customFormat="1" ht="12.75" customHeight="1">
      <c r="A83" s="69"/>
      <c r="B83" s="6"/>
      <c r="C83" s="6"/>
      <c r="E83" s="10"/>
      <c r="F83" s="10"/>
      <c r="G83" s="10"/>
      <c r="H83" s="6"/>
      <c r="I83" s="6"/>
      <c r="J83" s="6"/>
      <c r="K83" s="70"/>
    </row>
    <row r="84" spans="1:11" s="11" customFormat="1" ht="12.75" customHeight="1">
      <c r="A84" s="69"/>
      <c r="B84" s="6"/>
      <c r="C84" s="6"/>
      <c r="E84" s="10"/>
      <c r="F84" s="10"/>
      <c r="G84" s="10"/>
      <c r="H84" s="6"/>
      <c r="I84" s="6"/>
      <c r="J84" s="6"/>
      <c r="K84" s="70"/>
    </row>
    <row r="85" spans="1:11" s="11" customFormat="1" ht="12.75" customHeight="1">
      <c r="A85" s="69"/>
      <c r="B85" s="6"/>
      <c r="C85" s="6"/>
      <c r="E85" s="10"/>
      <c r="F85" s="10"/>
      <c r="G85" s="10"/>
      <c r="H85" s="6"/>
      <c r="I85" s="6"/>
      <c r="J85" s="6"/>
      <c r="K85" s="70"/>
    </row>
    <row r="86" spans="1:11" s="11" customFormat="1" ht="12.75" customHeight="1">
      <c r="A86" s="69"/>
      <c r="B86" s="6"/>
      <c r="C86" s="6"/>
      <c r="E86" s="10"/>
      <c r="F86" s="10"/>
      <c r="G86" s="10"/>
      <c r="H86" s="6"/>
      <c r="I86" s="6"/>
      <c r="J86" s="6"/>
      <c r="K86" s="70"/>
    </row>
    <row r="87" spans="1:11" s="11" customFormat="1" ht="12.75" customHeight="1">
      <c r="A87" s="69"/>
      <c r="B87" s="6"/>
      <c r="C87" s="6"/>
      <c r="E87" s="10"/>
      <c r="F87" s="10"/>
      <c r="G87" s="10"/>
      <c r="H87" s="6"/>
      <c r="I87" s="6"/>
      <c r="J87" s="6"/>
      <c r="K87" s="70"/>
    </row>
    <row r="88" spans="1:11" s="11" customFormat="1" ht="12.75" customHeight="1">
      <c r="A88" s="69"/>
      <c r="B88" s="6"/>
      <c r="C88" s="6"/>
      <c r="E88" s="10"/>
      <c r="F88" s="10"/>
      <c r="G88" s="10"/>
      <c r="H88" s="6"/>
      <c r="I88" s="6"/>
      <c r="J88" s="6"/>
      <c r="K88" s="70"/>
    </row>
    <row r="89" spans="1:11" s="11" customFormat="1" ht="12.75" customHeight="1">
      <c r="A89" s="69"/>
      <c r="B89" s="6"/>
      <c r="C89" s="6"/>
      <c r="E89" s="10"/>
      <c r="F89" s="10"/>
      <c r="G89" s="10"/>
      <c r="H89" s="6"/>
      <c r="I89" s="6"/>
      <c r="J89" s="6"/>
      <c r="K89" s="70"/>
    </row>
    <row r="90" spans="1:11" s="11" customFormat="1" ht="12.75" customHeight="1">
      <c r="A90" s="69"/>
      <c r="B90" s="6"/>
      <c r="C90" s="6"/>
      <c r="E90" s="10"/>
      <c r="F90" s="10"/>
      <c r="G90" s="10"/>
      <c r="H90" s="6"/>
      <c r="I90" s="6"/>
      <c r="J90" s="6"/>
      <c r="K90" s="70"/>
    </row>
    <row r="91" spans="1:11" s="11" customFormat="1" ht="12.75" customHeight="1">
      <c r="A91" s="69"/>
      <c r="B91" s="6"/>
      <c r="C91" s="6"/>
      <c r="E91" s="10"/>
      <c r="F91" s="10"/>
      <c r="G91" s="10"/>
      <c r="H91" s="6"/>
      <c r="I91" s="6"/>
      <c r="J91" s="6"/>
      <c r="K91" s="70"/>
    </row>
    <row r="92" spans="1:11" s="11" customFormat="1" ht="12.75" customHeight="1">
      <c r="A92" s="69"/>
      <c r="B92" s="6"/>
      <c r="C92" s="6"/>
      <c r="E92" s="10"/>
      <c r="F92" s="10"/>
      <c r="G92" s="10"/>
      <c r="H92" s="6"/>
      <c r="I92" s="6"/>
      <c r="J92" s="6"/>
      <c r="K92" s="70"/>
    </row>
    <row r="93" spans="1:11" s="11" customFormat="1" ht="12.75" customHeight="1">
      <c r="A93" s="69"/>
      <c r="B93" s="6"/>
      <c r="C93" s="6"/>
      <c r="E93" s="10"/>
      <c r="F93" s="10"/>
      <c r="G93" s="10"/>
      <c r="H93" s="6"/>
      <c r="I93" s="6"/>
      <c r="J93" s="6"/>
      <c r="K93" s="70"/>
    </row>
    <row r="94" spans="1:11" s="11" customFormat="1" ht="12.75" customHeight="1">
      <c r="A94" s="69"/>
      <c r="B94" s="6"/>
      <c r="C94" s="6"/>
      <c r="E94" s="10"/>
      <c r="F94" s="10"/>
      <c r="G94" s="10"/>
      <c r="H94" s="6"/>
      <c r="I94" s="6"/>
      <c r="J94" s="6"/>
      <c r="K94" s="70"/>
    </row>
    <row r="95" spans="1:11" s="11" customFormat="1" ht="12.75" customHeight="1">
      <c r="A95" s="69"/>
      <c r="B95" s="6"/>
      <c r="C95" s="6"/>
      <c r="E95" s="10"/>
      <c r="F95" s="10"/>
      <c r="G95" s="10"/>
      <c r="H95" s="6"/>
      <c r="I95" s="6"/>
      <c r="J95" s="6"/>
      <c r="K95" s="70"/>
    </row>
    <row r="96" spans="1:11" s="11" customFormat="1" ht="12.75" customHeight="1">
      <c r="A96" s="69"/>
      <c r="B96" s="6"/>
      <c r="C96" s="6"/>
      <c r="E96" s="10"/>
      <c r="F96" s="10"/>
      <c r="G96" s="10"/>
      <c r="H96" s="6"/>
      <c r="I96" s="6"/>
      <c r="J96" s="6"/>
      <c r="K96" s="70"/>
    </row>
    <row r="97" spans="1:11" s="11" customFormat="1" ht="12.75" customHeight="1">
      <c r="A97" s="69"/>
      <c r="B97" s="6"/>
      <c r="C97" s="6"/>
      <c r="E97" s="10"/>
      <c r="F97" s="10"/>
      <c r="G97" s="10"/>
      <c r="H97" s="6"/>
      <c r="I97" s="6"/>
      <c r="J97" s="6"/>
      <c r="K97" s="70"/>
    </row>
    <row r="98" spans="1:11" s="11" customFormat="1" ht="12.75" customHeight="1">
      <c r="A98" s="69"/>
      <c r="B98" s="6"/>
      <c r="C98" s="6"/>
      <c r="E98" s="10"/>
      <c r="F98" s="10"/>
      <c r="G98" s="10"/>
      <c r="H98" s="6"/>
      <c r="I98" s="6"/>
      <c r="J98" s="6"/>
      <c r="K98" s="70"/>
    </row>
    <row r="99" spans="1:11" s="11" customFormat="1" ht="12.75" customHeight="1">
      <c r="A99" s="69"/>
      <c r="B99" s="6"/>
      <c r="C99" s="6"/>
      <c r="E99" s="10"/>
      <c r="F99" s="10"/>
      <c r="G99" s="10"/>
      <c r="H99" s="6"/>
      <c r="I99" s="6"/>
      <c r="J99" s="6"/>
      <c r="K99" s="70"/>
    </row>
    <row r="100" spans="1:11" s="11" customFormat="1" ht="12.75" customHeight="1">
      <c r="A100" s="69"/>
      <c r="B100" s="6"/>
      <c r="C100" s="6"/>
      <c r="E100" s="10"/>
      <c r="F100" s="10"/>
      <c r="G100" s="10"/>
      <c r="H100" s="6"/>
      <c r="I100" s="6"/>
      <c r="J100" s="6"/>
      <c r="K100" s="70"/>
    </row>
    <row r="101" spans="1:11" s="11" customFormat="1" ht="12.75" customHeight="1">
      <c r="A101" s="69"/>
      <c r="B101" s="6"/>
      <c r="C101" s="6"/>
      <c r="E101" s="10"/>
      <c r="F101" s="10"/>
      <c r="G101" s="10"/>
      <c r="H101" s="6"/>
      <c r="I101" s="6"/>
      <c r="J101" s="6"/>
      <c r="K101" s="70"/>
    </row>
    <row r="102" spans="1:11" s="11" customFormat="1" ht="12.75" customHeight="1">
      <c r="A102" s="69"/>
      <c r="B102" s="6"/>
      <c r="C102" s="6"/>
      <c r="E102" s="10"/>
      <c r="F102" s="10"/>
      <c r="G102" s="10"/>
      <c r="H102" s="6"/>
      <c r="I102" s="6"/>
      <c r="J102" s="6"/>
      <c r="K102" s="70"/>
    </row>
    <row r="103" spans="1:11" s="11" customFormat="1" ht="12.75" customHeight="1">
      <c r="A103" s="69"/>
      <c r="B103" s="6"/>
      <c r="C103" s="6"/>
      <c r="E103" s="10"/>
      <c r="F103" s="10"/>
      <c r="G103" s="10"/>
      <c r="H103" s="6"/>
      <c r="I103" s="6"/>
      <c r="J103" s="6"/>
      <c r="K103" s="70"/>
    </row>
    <row r="104" spans="1:11" s="11" customFormat="1" ht="12.75" customHeight="1">
      <c r="A104" s="69"/>
      <c r="B104" s="6"/>
      <c r="C104" s="6"/>
      <c r="E104" s="10"/>
      <c r="F104" s="10"/>
      <c r="G104" s="10"/>
      <c r="H104" s="6"/>
      <c r="I104" s="6"/>
      <c r="J104" s="6"/>
      <c r="K104" s="70"/>
    </row>
    <row r="105" spans="1:11" s="11" customFormat="1" ht="12.75" customHeight="1">
      <c r="A105" s="69"/>
      <c r="B105" s="6"/>
      <c r="C105" s="6"/>
      <c r="E105" s="10"/>
      <c r="F105" s="10"/>
      <c r="G105" s="10"/>
      <c r="H105" s="6"/>
      <c r="I105" s="6"/>
      <c r="J105" s="6"/>
      <c r="K105" s="70"/>
    </row>
    <row r="106" spans="1:11" s="11" customFormat="1" ht="12.75" customHeight="1">
      <c r="A106" s="69"/>
      <c r="B106" s="6"/>
      <c r="C106" s="6"/>
      <c r="E106" s="10"/>
      <c r="F106" s="10"/>
      <c r="G106" s="10"/>
      <c r="H106" s="6"/>
      <c r="I106" s="6"/>
      <c r="J106" s="6"/>
      <c r="K106" s="70"/>
    </row>
    <row r="107" spans="1:11" s="11" customFormat="1" ht="12.75" customHeight="1">
      <c r="A107" s="69"/>
      <c r="B107" s="6"/>
      <c r="C107" s="6"/>
      <c r="E107" s="10"/>
      <c r="F107" s="10"/>
      <c r="G107" s="10"/>
      <c r="H107" s="6"/>
      <c r="I107" s="6"/>
      <c r="J107" s="6"/>
      <c r="K107" s="70"/>
    </row>
    <row r="108" spans="1:11" s="11" customFormat="1" ht="12.75" customHeight="1">
      <c r="A108" s="69"/>
      <c r="B108" s="6"/>
      <c r="C108" s="6"/>
      <c r="E108" s="10"/>
      <c r="F108" s="10"/>
      <c r="G108" s="10"/>
      <c r="H108" s="6"/>
      <c r="I108" s="6"/>
      <c r="J108" s="6"/>
      <c r="K108" s="70"/>
    </row>
    <row r="109" spans="1:11" s="11" customFormat="1" ht="12.75" customHeight="1">
      <c r="A109" s="69"/>
      <c r="B109" s="6"/>
      <c r="C109" s="6"/>
      <c r="E109" s="10"/>
      <c r="F109" s="10"/>
      <c r="G109" s="10"/>
      <c r="H109" s="6"/>
      <c r="I109" s="6"/>
      <c r="J109" s="6"/>
      <c r="K109" s="70"/>
    </row>
    <row r="110" spans="1:11" s="11" customFormat="1" ht="12.75" customHeight="1">
      <c r="A110" s="69"/>
      <c r="B110" s="6"/>
      <c r="C110" s="6"/>
      <c r="E110" s="10"/>
      <c r="F110" s="10"/>
      <c r="G110" s="10"/>
      <c r="H110" s="6"/>
      <c r="I110" s="6"/>
      <c r="J110" s="6"/>
      <c r="K110" s="70"/>
    </row>
    <row r="111" spans="1:11" s="11" customFormat="1" ht="12.75" customHeight="1">
      <c r="A111" s="69"/>
      <c r="B111" s="6"/>
      <c r="C111" s="6"/>
      <c r="E111" s="10"/>
      <c r="F111" s="10"/>
      <c r="G111" s="10"/>
      <c r="H111" s="6"/>
      <c r="I111" s="6"/>
      <c r="J111" s="6"/>
      <c r="K111" s="70"/>
    </row>
    <row r="112" spans="1:11" s="11" customFormat="1" ht="12.75" customHeight="1">
      <c r="A112" s="69"/>
      <c r="B112" s="6"/>
      <c r="C112" s="6"/>
      <c r="E112" s="10"/>
      <c r="F112" s="10"/>
      <c r="G112" s="10"/>
      <c r="H112" s="6"/>
      <c r="I112" s="6"/>
      <c r="J112" s="6"/>
      <c r="K112" s="70"/>
    </row>
    <row r="113" spans="1:11" s="11" customFormat="1" ht="12.75" customHeight="1">
      <c r="A113" s="69"/>
      <c r="B113" s="6"/>
      <c r="C113" s="6"/>
      <c r="E113" s="10"/>
      <c r="F113" s="10"/>
      <c r="G113" s="10"/>
      <c r="H113" s="6"/>
      <c r="I113" s="6"/>
      <c r="J113" s="6"/>
      <c r="K113" s="70"/>
    </row>
    <row r="114" spans="1:11" s="11" customFormat="1" ht="12.75" customHeight="1">
      <c r="A114" s="69"/>
      <c r="B114" s="6"/>
      <c r="C114" s="6"/>
      <c r="E114" s="10"/>
      <c r="F114" s="10"/>
      <c r="G114" s="10"/>
      <c r="H114" s="6"/>
      <c r="I114" s="6"/>
      <c r="J114" s="6"/>
      <c r="K114" s="70"/>
    </row>
    <row r="115" spans="1:11" s="11" customFormat="1" ht="12.75" customHeight="1">
      <c r="A115" s="69"/>
      <c r="B115" s="6"/>
      <c r="C115" s="6"/>
      <c r="E115" s="10"/>
      <c r="F115" s="10"/>
      <c r="G115" s="10"/>
      <c r="H115" s="6"/>
      <c r="I115" s="6"/>
      <c r="J115" s="6"/>
      <c r="K115" s="70"/>
    </row>
    <row r="116" spans="1:11" s="11" customFormat="1" ht="12.75" customHeight="1">
      <c r="A116" s="69"/>
      <c r="B116" s="6"/>
      <c r="C116" s="6"/>
      <c r="E116" s="10"/>
      <c r="F116" s="10"/>
      <c r="G116" s="10"/>
      <c r="H116" s="6"/>
      <c r="I116" s="6"/>
      <c r="J116" s="6"/>
      <c r="K116" s="70"/>
    </row>
    <row r="117" spans="1:11" s="11" customFormat="1" ht="12.75" customHeight="1">
      <c r="A117" s="69"/>
      <c r="B117" s="6"/>
      <c r="C117" s="6"/>
      <c r="E117" s="10"/>
      <c r="F117" s="10"/>
      <c r="G117" s="10"/>
      <c r="H117" s="6"/>
      <c r="I117" s="6"/>
      <c r="J117" s="6"/>
      <c r="K117" s="70"/>
    </row>
    <row r="118" spans="1:11" s="11" customFormat="1" ht="12.75" customHeight="1">
      <c r="A118" s="69"/>
      <c r="B118" s="6"/>
      <c r="C118" s="6"/>
      <c r="E118" s="10"/>
      <c r="F118" s="10"/>
      <c r="G118" s="10"/>
      <c r="H118" s="6"/>
      <c r="I118" s="6"/>
      <c r="J118" s="6"/>
      <c r="K118" s="70"/>
    </row>
    <row r="119" spans="1:11" s="11" customFormat="1" ht="12.75" customHeight="1">
      <c r="A119" s="69"/>
      <c r="B119" s="6"/>
      <c r="C119" s="6"/>
      <c r="E119" s="10"/>
      <c r="F119" s="10"/>
      <c r="G119" s="10"/>
      <c r="H119" s="6"/>
      <c r="I119" s="6"/>
      <c r="J119" s="6"/>
      <c r="K119" s="70"/>
    </row>
    <row r="120" spans="1:11" s="11" customFormat="1" ht="12.75" customHeight="1">
      <c r="A120" s="69"/>
      <c r="B120" s="6"/>
      <c r="C120" s="6"/>
      <c r="E120" s="10"/>
      <c r="F120" s="10"/>
      <c r="G120" s="10"/>
      <c r="H120" s="6"/>
      <c r="I120" s="6"/>
      <c r="J120" s="6"/>
      <c r="K120" s="70"/>
    </row>
    <row r="121" spans="1:11" s="11" customFormat="1" ht="12.75" customHeight="1">
      <c r="A121" s="69"/>
      <c r="B121" s="6"/>
      <c r="C121" s="6"/>
      <c r="E121" s="10"/>
      <c r="F121" s="10"/>
      <c r="G121" s="10"/>
      <c r="H121" s="6"/>
      <c r="I121" s="6"/>
      <c r="J121" s="6"/>
      <c r="K121" s="70"/>
    </row>
    <row r="122" spans="1:11" s="11" customFormat="1" ht="12.75" customHeight="1">
      <c r="A122" s="69"/>
      <c r="B122" s="6"/>
      <c r="C122" s="6"/>
      <c r="E122" s="10"/>
      <c r="F122" s="10"/>
      <c r="G122" s="10"/>
      <c r="H122" s="6"/>
      <c r="I122" s="6"/>
      <c r="J122" s="6"/>
      <c r="K122" s="70"/>
    </row>
    <row r="123" spans="1:11" s="11" customFormat="1" ht="12.75" customHeight="1">
      <c r="A123" s="69"/>
      <c r="B123" s="6"/>
      <c r="C123" s="6"/>
      <c r="E123" s="10"/>
      <c r="F123" s="10"/>
      <c r="G123" s="10"/>
      <c r="H123" s="6"/>
      <c r="I123" s="6"/>
      <c r="J123" s="6"/>
      <c r="K123" s="70"/>
    </row>
    <row r="124" spans="1:11" s="11" customFormat="1" ht="12.75" customHeight="1">
      <c r="A124" s="69"/>
      <c r="B124" s="6"/>
      <c r="C124" s="6"/>
      <c r="E124" s="10"/>
      <c r="F124" s="10"/>
      <c r="G124" s="10"/>
      <c r="H124" s="6"/>
      <c r="I124" s="6"/>
      <c r="J124" s="6"/>
      <c r="K124" s="70"/>
    </row>
    <row r="125" spans="1:11" s="11" customFormat="1" ht="12.75" customHeight="1">
      <c r="A125" s="69"/>
      <c r="B125" s="6"/>
      <c r="C125" s="6"/>
      <c r="E125" s="10"/>
      <c r="F125" s="10"/>
      <c r="G125" s="10"/>
      <c r="H125" s="6"/>
      <c r="I125" s="6"/>
      <c r="J125" s="6"/>
      <c r="K125" s="70"/>
    </row>
    <row r="126" spans="1:11" s="11" customFormat="1" ht="12.75" customHeight="1">
      <c r="A126" s="69"/>
      <c r="B126" s="6"/>
      <c r="C126" s="6"/>
      <c r="E126" s="10"/>
      <c r="F126" s="10"/>
      <c r="G126" s="10"/>
      <c r="H126" s="6"/>
      <c r="I126" s="6"/>
      <c r="J126" s="6"/>
      <c r="K126" s="70"/>
    </row>
    <row r="127" spans="1:11" s="11" customFormat="1" ht="12.75" customHeight="1">
      <c r="A127" s="69"/>
      <c r="B127" s="6"/>
      <c r="C127" s="6"/>
      <c r="E127" s="10"/>
      <c r="F127" s="10"/>
      <c r="G127" s="10"/>
      <c r="H127" s="6"/>
      <c r="I127" s="6"/>
      <c r="J127" s="6"/>
      <c r="K127" s="70"/>
    </row>
    <row r="128" spans="1:11" s="11" customFormat="1" ht="12.75" customHeight="1">
      <c r="A128" s="69"/>
      <c r="B128" s="6"/>
      <c r="C128" s="6"/>
      <c r="E128" s="10"/>
      <c r="F128" s="10"/>
      <c r="G128" s="10"/>
      <c r="H128" s="6"/>
      <c r="I128" s="6"/>
      <c r="J128" s="6"/>
      <c r="K128" s="70"/>
    </row>
    <row r="129" spans="1:11" s="11" customFormat="1" ht="12.75" customHeight="1">
      <c r="A129" s="69"/>
      <c r="B129" s="6"/>
      <c r="C129" s="6"/>
      <c r="E129" s="10"/>
      <c r="F129" s="10"/>
      <c r="G129" s="10"/>
      <c r="H129" s="6"/>
      <c r="I129" s="6"/>
      <c r="J129" s="6"/>
      <c r="K129" s="70"/>
    </row>
    <row r="130" spans="1:11" s="11" customFormat="1" ht="12.75" customHeight="1">
      <c r="A130" s="69"/>
      <c r="B130" s="6"/>
      <c r="C130" s="6"/>
      <c r="E130" s="10"/>
      <c r="F130" s="10"/>
      <c r="G130" s="10"/>
      <c r="H130" s="6"/>
      <c r="I130" s="6"/>
      <c r="J130" s="6"/>
      <c r="K130" s="70"/>
    </row>
    <row r="131" spans="1:11" s="11" customFormat="1" ht="12.75" customHeight="1">
      <c r="A131" s="69"/>
      <c r="B131" s="6"/>
      <c r="C131" s="6"/>
      <c r="E131" s="10"/>
      <c r="F131" s="10"/>
      <c r="G131" s="10"/>
      <c r="H131" s="6"/>
      <c r="I131" s="6"/>
      <c r="J131" s="6"/>
      <c r="K131" s="70"/>
    </row>
    <row r="132" spans="1:11" s="11" customFormat="1" ht="12.75" customHeight="1">
      <c r="A132" s="69"/>
      <c r="B132" s="6"/>
      <c r="C132" s="6"/>
      <c r="E132" s="10"/>
      <c r="F132" s="10"/>
      <c r="G132" s="10"/>
      <c r="H132" s="6"/>
      <c r="I132" s="6"/>
      <c r="J132" s="6"/>
      <c r="K132" s="70"/>
    </row>
    <row r="133" spans="1:11" s="11" customFormat="1" ht="12.75" customHeight="1">
      <c r="A133" s="69"/>
      <c r="B133" s="6"/>
      <c r="C133" s="6"/>
      <c r="E133" s="10"/>
      <c r="F133" s="10"/>
      <c r="G133" s="10"/>
      <c r="H133" s="6"/>
      <c r="I133" s="6"/>
      <c r="J133" s="6"/>
      <c r="K133" s="70"/>
    </row>
    <row r="134" spans="1:11" s="11" customFormat="1" ht="12.75" customHeight="1">
      <c r="A134" s="69"/>
      <c r="B134" s="6"/>
      <c r="C134" s="6"/>
      <c r="E134" s="10"/>
      <c r="F134" s="10"/>
      <c r="G134" s="10"/>
      <c r="H134" s="6"/>
      <c r="I134" s="6"/>
      <c r="J134" s="6"/>
      <c r="K134" s="70"/>
    </row>
    <row r="135" spans="1:11" s="11" customFormat="1" ht="12.75" customHeight="1">
      <c r="A135" s="69"/>
      <c r="B135" s="6"/>
      <c r="C135" s="6"/>
      <c r="E135" s="10"/>
      <c r="F135" s="10"/>
      <c r="G135" s="10"/>
      <c r="H135" s="6"/>
      <c r="I135" s="6"/>
      <c r="J135" s="6"/>
      <c r="K135" s="70"/>
    </row>
    <row r="136" spans="1:11" s="11" customFormat="1" ht="12.75" customHeight="1">
      <c r="A136" s="69"/>
      <c r="B136" s="6"/>
      <c r="C136" s="6"/>
      <c r="E136" s="10"/>
      <c r="F136" s="10"/>
      <c r="G136" s="10"/>
      <c r="H136" s="6"/>
      <c r="I136" s="6"/>
      <c r="J136" s="6"/>
      <c r="K136" s="70"/>
    </row>
    <row r="137" spans="1:11" s="11" customFormat="1" ht="12.75" customHeight="1">
      <c r="A137" s="69"/>
      <c r="B137" s="6"/>
      <c r="C137" s="6"/>
      <c r="E137" s="10"/>
      <c r="F137" s="10"/>
      <c r="G137" s="10"/>
      <c r="H137" s="6"/>
      <c r="I137" s="6"/>
      <c r="J137" s="6"/>
      <c r="K137" s="70"/>
    </row>
    <row r="138" spans="1:11" s="11" customFormat="1" ht="12.75" customHeight="1">
      <c r="A138" s="69"/>
      <c r="B138" s="6"/>
      <c r="C138" s="6"/>
      <c r="E138" s="10"/>
      <c r="F138" s="10"/>
      <c r="G138" s="10"/>
      <c r="H138" s="6"/>
      <c r="I138" s="6"/>
      <c r="J138" s="6"/>
      <c r="K138" s="70"/>
    </row>
    <row r="139" spans="1:11" s="11" customFormat="1" ht="12.75" customHeight="1">
      <c r="A139" s="69"/>
      <c r="B139" s="6"/>
      <c r="C139" s="6"/>
      <c r="E139" s="10"/>
      <c r="F139" s="10"/>
      <c r="G139" s="10"/>
      <c r="H139" s="6"/>
      <c r="I139" s="6"/>
      <c r="J139" s="6"/>
      <c r="K139" s="70"/>
    </row>
    <row r="140" spans="1:11" s="11" customFormat="1" ht="12.75" customHeight="1">
      <c r="A140" s="69"/>
      <c r="B140" s="6"/>
      <c r="C140" s="6"/>
      <c r="E140" s="10"/>
      <c r="F140" s="10"/>
      <c r="G140" s="10"/>
      <c r="H140" s="6"/>
      <c r="I140" s="6"/>
      <c r="J140" s="6"/>
      <c r="K140" s="70"/>
    </row>
    <row r="141" spans="1:11" s="11" customFormat="1" ht="12.75" customHeight="1">
      <c r="A141" s="69"/>
      <c r="B141" s="6"/>
      <c r="C141" s="6"/>
      <c r="E141" s="10"/>
      <c r="F141" s="10"/>
      <c r="G141" s="10"/>
      <c r="H141" s="6"/>
      <c r="I141" s="6"/>
      <c r="J141" s="6"/>
      <c r="K141" s="70"/>
    </row>
    <row r="142" spans="1:11" s="11" customFormat="1" ht="12.75" customHeight="1">
      <c r="A142" s="69"/>
      <c r="B142" s="6"/>
      <c r="C142" s="6"/>
      <c r="E142" s="10"/>
      <c r="F142" s="10"/>
      <c r="G142" s="10"/>
      <c r="H142" s="6"/>
      <c r="I142" s="6"/>
      <c r="J142" s="6"/>
      <c r="K142" s="70"/>
    </row>
    <row r="143" spans="1:11" s="11" customFormat="1" ht="12.75" customHeight="1">
      <c r="A143" s="69"/>
      <c r="B143" s="6"/>
      <c r="C143" s="6"/>
      <c r="E143" s="10"/>
      <c r="F143" s="10"/>
      <c r="G143" s="10"/>
      <c r="H143" s="6"/>
      <c r="I143" s="6"/>
      <c r="J143" s="6"/>
      <c r="K143" s="70"/>
    </row>
    <row r="144" spans="1:11" s="11" customFormat="1" ht="12.75" customHeight="1">
      <c r="A144" s="69"/>
      <c r="B144" s="6"/>
      <c r="C144" s="6"/>
      <c r="E144" s="10"/>
      <c r="F144" s="10"/>
      <c r="G144" s="10"/>
      <c r="H144" s="6"/>
      <c r="I144" s="6"/>
      <c r="J144" s="6"/>
      <c r="K144" s="70"/>
    </row>
    <row r="145" spans="1:11" s="11" customFormat="1" ht="12.75" customHeight="1">
      <c r="A145" s="69"/>
      <c r="B145" s="6"/>
      <c r="C145" s="6"/>
      <c r="E145" s="10"/>
      <c r="F145" s="10"/>
      <c r="G145" s="10"/>
      <c r="H145" s="6"/>
      <c r="I145" s="6"/>
      <c r="J145" s="6"/>
      <c r="K145" s="70"/>
    </row>
    <row r="146" spans="1:11" s="11" customFormat="1" ht="12.75" customHeight="1">
      <c r="A146" s="69"/>
      <c r="B146" s="6"/>
      <c r="C146" s="6"/>
      <c r="E146" s="10"/>
      <c r="F146" s="10"/>
      <c r="G146" s="10"/>
      <c r="H146" s="6"/>
      <c r="I146" s="6"/>
      <c r="J146" s="6"/>
      <c r="K146" s="70"/>
    </row>
    <row r="147" spans="1:11" s="11" customFormat="1" ht="12.75" customHeight="1">
      <c r="A147" s="69"/>
      <c r="B147" s="6"/>
      <c r="C147" s="6"/>
      <c r="E147" s="10"/>
      <c r="F147" s="10"/>
      <c r="G147" s="10"/>
      <c r="H147" s="6"/>
      <c r="I147" s="6"/>
      <c r="J147" s="6"/>
      <c r="K147" s="70"/>
    </row>
    <row r="148" spans="1:11" s="11" customFormat="1" ht="12.75" customHeight="1">
      <c r="A148" s="69"/>
      <c r="B148" s="6"/>
      <c r="C148" s="6"/>
      <c r="E148" s="10"/>
      <c r="F148" s="10"/>
      <c r="G148" s="10"/>
      <c r="H148" s="6"/>
      <c r="I148" s="6"/>
      <c r="J148" s="6"/>
      <c r="K148" s="70"/>
    </row>
    <row r="149" spans="1:11" s="11" customFormat="1" ht="12.75" customHeight="1">
      <c r="A149" s="69"/>
      <c r="B149" s="6"/>
      <c r="C149" s="6"/>
      <c r="E149" s="10"/>
      <c r="F149" s="10"/>
      <c r="G149" s="10"/>
      <c r="H149" s="6"/>
      <c r="I149" s="6"/>
      <c r="J149" s="6"/>
      <c r="K149" s="70"/>
    </row>
    <row r="150" spans="1:11" s="11" customFormat="1" ht="12.75" customHeight="1">
      <c r="A150" s="69"/>
      <c r="B150" s="6"/>
      <c r="C150" s="6"/>
      <c r="E150" s="10"/>
      <c r="F150" s="10"/>
      <c r="G150" s="10"/>
      <c r="H150" s="6"/>
      <c r="I150" s="6"/>
      <c r="J150" s="6"/>
      <c r="K150" s="70"/>
    </row>
    <row r="151" spans="1:11" s="11" customFormat="1" ht="12.75" customHeight="1">
      <c r="A151" s="69"/>
      <c r="B151" s="6"/>
      <c r="C151" s="6"/>
      <c r="E151" s="10"/>
      <c r="F151" s="10"/>
      <c r="G151" s="10"/>
      <c r="H151" s="6"/>
      <c r="I151" s="6"/>
      <c r="J151" s="6"/>
      <c r="K151" s="70"/>
    </row>
    <row r="152" spans="1:11" s="11" customFormat="1" ht="12.75" customHeight="1">
      <c r="A152" s="69"/>
      <c r="B152" s="6"/>
      <c r="C152" s="6"/>
      <c r="E152" s="10"/>
      <c r="F152" s="10"/>
      <c r="G152" s="10"/>
      <c r="H152" s="6"/>
      <c r="I152" s="6"/>
      <c r="J152" s="6"/>
      <c r="K152" s="70"/>
    </row>
    <row r="153" spans="1:11" s="11" customFormat="1" ht="12.75" customHeight="1">
      <c r="A153" s="69"/>
      <c r="B153" s="6"/>
      <c r="C153" s="6"/>
      <c r="E153" s="10"/>
      <c r="F153" s="10"/>
      <c r="G153" s="10"/>
      <c r="H153" s="6"/>
      <c r="I153" s="6"/>
      <c r="J153" s="6"/>
      <c r="K153" s="70"/>
    </row>
    <row r="154" spans="1:11" s="11" customFormat="1" ht="12.75" customHeight="1">
      <c r="A154" s="69"/>
      <c r="B154" s="6"/>
      <c r="C154" s="6"/>
      <c r="E154" s="10"/>
      <c r="F154" s="10"/>
      <c r="G154" s="10"/>
      <c r="H154" s="6"/>
      <c r="I154" s="6"/>
      <c r="J154" s="6"/>
      <c r="K154" s="70"/>
    </row>
    <row r="155" spans="1:11" s="11" customFormat="1" ht="12.75" customHeight="1">
      <c r="A155" s="69"/>
      <c r="B155" s="6"/>
      <c r="C155" s="6"/>
      <c r="E155" s="10"/>
      <c r="F155" s="10"/>
      <c r="G155" s="10"/>
      <c r="H155" s="6"/>
      <c r="I155" s="6"/>
      <c r="J155" s="6"/>
      <c r="K155" s="70"/>
    </row>
    <row r="156" spans="1:11" s="11" customFormat="1" ht="12.75" customHeight="1">
      <c r="A156" s="69"/>
      <c r="B156" s="6"/>
      <c r="C156" s="6"/>
      <c r="E156" s="10"/>
      <c r="F156" s="10"/>
      <c r="G156" s="10"/>
      <c r="H156" s="6"/>
      <c r="I156" s="6"/>
      <c r="J156" s="6"/>
      <c r="K156" s="70"/>
    </row>
    <row r="157" spans="1:11" s="11" customFormat="1" ht="12.75" customHeight="1">
      <c r="A157" s="69"/>
      <c r="B157" s="6"/>
      <c r="C157" s="6"/>
      <c r="E157" s="10"/>
      <c r="F157" s="10"/>
      <c r="G157" s="10"/>
      <c r="H157" s="6"/>
      <c r="I157" s="6"/>
      <c r="J157" s="6"/>
      <c r="K157" s="70"/>
    </row>
    <row r="158" spans="1:11" s="11" customFormat="1" ht="12.75" customHeight="1">
      <c r="A158" s="69"/>
      <c r="B158" s="6"/>
      <c r="C158" s="6"/>
      <c r="E158" s="10"/>
      <c r="F158" s="10"/>
      <c r="G158" s="10"/>
      <c r="H158" s="6"/>
      <c r="I158" s="6"/>
      <c r="J158" s="6"/>
      <c r="K158" s="70"/>
    </row>
    <row r="159" spans="1:11" s="11" customFormat="1" ht="12.75" customHeight="1">
      <c r="A159" s="69"/>
      <c r="B159" s="6"/>
      <c r="C159" s="6"/>
      <c r="E159" s="10"/>
      <c r="F159" s="10"/>
      <c r="G159" s="10"/>
      <c r="H159" s="6"/>
      <c r="I159" s="6"/>
      <c r="J159" s="6"/>
      <c r="K159" s="70"/>
    </row>
    <row r="160" spans="1:11" s="11" customFormat="1" ht="12.75" customHeight="1">
      <c r="A160" s="69"/>
      <c r="B160" s="6"/>
      <c r="C160" s="6"/>
      <c r="E160" s="10"/>
      <c r="F160" s="10"/>
      <c r="G160" s="10"/>
      <c r="H160" s="6"/>
      <c r="I160" s="6"/>
      <c r="J160" s="6"/>
      <c r="K160" s="70"/>
    </row>
    <row r="161" spans="1:11" s="11" customFormat="1" ht="12.75" customHeight="1">
      <c r="A161" s="69"/>
      <c r="B161" s="6"/>
      <c r="C161" s="6"/>
      <c r="E161" s="10"/>
      <c r="F161" s="10"/>
      <c r="G161" s="10"/>
      <c r="H161" s="6"/>
      <c r="I161" s="6"/>
      <c r="J161" s="6"/>
      <c r="K161" s="70"/>
    </row>
    <row r="162" spans="1:11" s="11" customFormat="1" ht="12.75" customHeight="1">
      <c r="A162" s="69"/>
      <c r="B162" s="6"/>
      <c r="C162" s="6"/>
      <c r="E162" s="10"/>
      <c r="F162" s="10"/>
      <c r="G162" s="10"/>
      <c r="H162" s="6"/>
      <c r="I162" s="6"/>
      <c r="J162" s="6"/>
      <c r="K162" s="70"/>
    </row>
    <row r="163" spans="1:11" s="11" customFormat="1" ht="12.75" customHeight="1">
      <c r="A163" s="69"/>
      <c r="B163" s="6"/>
      <c r="C163" s="6"/>
      <c r="E163" s="10"/>
      <c r="F163" s="10"/>
      <c r="G163" s="10"/>
      <c r="H163" s="6"/>
      <c r="I163" s="6"/>
      <c r="J163" s="6"/>
      <c r="K163" s="70"/>
    </row>
    <row r="164" spans="1:11" s="11" customFormat="1" ht="12.75" customHeight="1">
      <c r="A164" s="69"/>
      <c r="B164" s="6"/>
      <c r="C164" s="6"/>
      <c r="E164" s="10"/>
      <c r="F164" s="10"/>
      <c r="G164" s="10"/>
      <c r="H164" s="6"/>
      <c r="I164" s="6"/>
      <c r="J164" s="6"/>
      <c r="K164" s="70"/>
    </row>
    <row r="165" spans="1:11" s="11" customFormat="1" ht="12.75" customHeight="1">
      <c r="A165" s="69"/>
      <c r="B165" s="6"/>
      <c r="C165" s="6"/>
      <c r="E165" s="10"/>
      <c r="F165" s="10"/>
      <c r="G165" s="10"/>
      <c r="H165" s="6"/>
      <c r="I165" s="6"/>
      <c r="J165" s="6"/>
      <c r="K165" s="70"/>
    </row>
    <row r="166" spans="1:11" s="11" customFormat="1" ht="12.75" customHeight="1">
      <c r="A166" s="69"/>
      <c r="B166" s="6"/>
      <c r="C166" s="6"/>
      <c r="E166" s="10"/>
      <c r="F166" s="10"/>
      <c r="G166" s="10"/>
      <c r="H166" s="6"/>
      <c r="I166" s="6"/>
      <c r="J166" s="6"/>
      <c r="K166" s="70"/>
    </row>
    <row r="167" spans="1:11" s="11" customFormat="1" ht="12.75" customHeight="1">
      <c r="A167" s="69"/>
      <c r="B167" s="6"/>
      <c r="C167" s="6"/>
      <c r="E167" s="10"/>
      <c r="F167" s="10"/>
      <c r="G167" s="10"/>
      <c r="H167" s="6"/>
      <c r="I167" s="6"/>
      <c r="J167" s="6"/>
      <c r="K167" s="70"/>
    </row>
    <row r="168" spans="1:11" s="11" customFormat="1" ht="12.75" customHeight="1">
      <c r="A168" s="69"/>
      <c r="B168" s="6"/>
      <c r="C168" s="6"/>
      <c r="E168" s="10"/>
      <c r="F168" s="10"/>
      <c r="G168" s="10"/>
      <c r="H168" s="6"/>
      <c r="I168" s="6"/>
      <c r="J168" s="6"/>
      <c r="K168" s="70"/>
    </row>
    <row r="169" spans="1:11" s="11" customFormat="1" ht="12.75" customHeight="1">
      <c r="A169" s="69"/>
      <c r="B169" s="6"/>
      <c r="C169" s="6"/>
      <c r="E169" s="10"/>
      <c r="F169" s="10"/>
      <c r="G169" s="10"/>
      <c r="H169" s="6"/>
      <c r="I169" s="6"/>
      <c r="J169" s="6"/>
      <c r="K169" s="70"/>
    </row>
    <row r="170" spans="1:11" s="11" customFormat="1" ht="12.75" customHeight="1">
      <c r="A170" s="69"/>
      <c r="B170" s="6"/>
      <c r="C170" s="6"/>
      <c r="E170" s="10"/>
      <c r="F170" s="10"/>
      <c r="G170" s="10"/>
      <c r="H170" s="6"/>
      <c r="I170" s="6"/>
      <c r="J170" s="6"/>
      <c r="K170" s="70"/>
    </row>
    <row r="171" spans="1:11" s="11" customFormat="1" ht="12.75" customHeight="1">
      <c r="A171" s="69"/>
      <c r="B171" s="6"/>
      <c r="C171" s="6"/>
      <c r="E171" s="10"/>
      <c r="F171" s="10"/>
      <c r="G171" s="10"/>
      <c r="H171" s="6"/>
      <c r="I171" s="6"/>
      <c r="J171" s="6"/>
      <c r="K171" s="70"/>
    </row>
    <row r="172" spans="1:11" s="11" customFormat="1" ht="12.75" customHeight="1">
      <c r="A172" s="69"/>
      <c r="B172" s="6"/>
      <c r="C172" s="6"/>
      <c r="E172" s="10"/>
      <c r="F172" s="10"/>
      <c r="G172" s="10"/>
      <c r="H172" s="6"/>
      <c r="I172" s="6"/>
      <c r="J172" s="6"/>
      <c r="K172" s="70"/>
    </row>
    <row r="173" spans="1:11" s="11" customFormat="1" ht="12.75" customHeight="1">
      <c r="A173" s="69"/>
      <c r="B173" s="6"/>
      <c r="C173" s="6"/>
      <c r="E173" s="10"/>
      <c r="F173" s="10"/>
      <c r="G173" s="10"/>
      <c r="H173" s="6"/>
      <c r="I173" s="6"/>
      <c r="J173" s="6"/>
      <c r="K173" s="70"/>
    </row>
    <row r="174" spans="1:11" s="11" customFormat="1" ht="12.75" customHeight="1">
      <c r="A174" s="69"/>
      <c r="B174" s="6"/>
      <c r="C174" s="6"/>
      <c r="E174" s="10"/>
      <c r="F174" s="10"/>
      <c r="G174" s="10"/>
      <c r="H174" s="6"/>
      <c r="I174" s="6"/>
      <c r="J174" s="6"/>
      <c r="K174" s="70"/>
    </row>
    <row r="175" spans="1:11" s="11" customFormat="1" ht="12.75" customHeight="1">
      <c r="A175" s="69"/>
      <c r="B175" s="6"/>
      <c r="C175" s="6"/>
      <c r="E175" s="10"/>
      <c r="F175" s="10"/>
      <c r="G175" s="10"/>
      <c r="H175" s="6"/>
      <c r="I175" s="6"/>
      <c r="J175" s="6"/>
      <c r="K175" s="70"/>
    </row>
    <row r="176" spans="1:11" s="11" customFormat="1" ht="12.75" customHeight="1">
      <c r="A176" s="69"/>
      <c r="B176" s="6"/>
      <c r="C176" s="6"/>
      <c r="E176" s="10"/>
      <c r="F176" s="10"/>
      <c r="G176" s="10"/>
      <c r="H176" s="6"/>
      <c r="I176" s="6"/>
      <c r="J176" s="6"/>
      <c r="K176" s="70"/>
    </row>
    <row r="177" spans="1:11" s="11" customFormat="1" ht="12.75" customHeight="1">
      <c r="A177" s="69"/>
      <c r="B177" s="6"/>
      <c r="C177" s="6"/>
      <c r="E177" s="10"/>
      <c r="F177" s="10"/>
      <c r="G177" s="10"/>
      <c r="H177" s="6"/>
      <c r="I177" s="6"/>
      <c r="J177" s="6"/>
      <c r="K177" s="70"/>
    </row>
    <row r="178" spans="1:11" s="11" customFormat="1" ht="12.75" customHeight="1">
      <c r="A178" s="69"/>
      <c r="B178" s="6"/>
      <c r="C178" s="6"/>
      <c r="E178" s="10"/>
      <c r="F178" s="10"/>
      <c r="G178" s="10"/>
      <c r="H178" s="6"/>
      <c r="I178" s="6"/>
      <c r="J178" s="6"/>
      <c r="K178" s="70"/>
    </row>
    <row r="179" spans="1:11" s="11" customFormat="1" ht="12.75" customHeight="1">
      <c r="A179" s="69"/>
      <c r="B179" s="6"/>
      <c r="C179" s="6"/>
      <c r="E179" s="10"/>
      <c r="F179" s="10"/>
      <c r="G179" s="10"/>
      <c r="H179" s="6"/>
      <c r="I179" s="6"/>
      <c r="J179" s="6"/>
      <c r="K179" s="70"/>
    </row>
    <row r="180" spans="1:11" s="11" customFormat="1" ht="12.75" customHeight="1">
      <c r="A180" s="69"/>
      <c r="B180" s="6"/>
      <c r="C180" s="6"/>
      <c r="E180" s="10"/>
      <c r="F180" s="10"/>
      <c r="G180" s="10"/>
      <c r="H180" s="6"/>
      <c r="I180" s="6"/>
      <c r="J180" s="6"/>
      <c r="K180" s="70"/>
    </row>
    <row r="181" spans="1:11" s="11" customFormat="1" ht="12.75" customHeight="1">
      <c r="A181" s="69"/>
      <c r="B181" s="6"/>
      <c r="C181" s="6"/>
      <c r="E181" s="10"/>
      <c r="F181" s="10"/>
      <c r="G181" s="10"/>
      <c r="H181" s="6"/>
      <c r="I181" s="6"/>
      <c r="J181" s="6"/>
      <c r="K181" s="70"/>
    </row>
    <row r="182" spans="1:11" s="11" customFormat="1" ht="12.75" customHeight="1">
      <c r="A182" s="69"/>
      <c r="B182" s="6"/>
      <c r="C182" s="6"/>
      <c r="E182" s="10"/>
      <c r="F182" s="10"/>
      <c r="G182" s="10"/>
      <c r="H182" s="6"/>
      <c r="I182" s="6"/>
      <c r="J182" s="6"/>
      <c r="K182" s="70"/>
    </row>
    <row r="183" spans="1:11" s="11" customFormat="1" ht="12.75" customHeight="1">
      <c r="A183" s="69"/>
      <c r="B183" s="6"/>
      <c r="C183" s="6"/>
      <c r="E183" s="10"/>
      <c r="F183" s="10"/>
      <c r="G183" s="10"/>
      <c r="H183" s="6"/>
      <c r="I183" s="6"/>
      <c r="J183" s="6"/>
      <c r="K183" s="70"/>
    </row>
    <row r="184" spans="1:11" s="11" customFormat="1" ht="12.75" customHeight="1">
      <c r="A184" s="69"/>
      <c r="B184" s="6"/>
      <c r="C184" s="6"/>
      <c r="E184" s="10"/>
      <c r="F184" s="10"/>
      <c r="G184" s="10"/>
      <c r="H184" s="6"/>
      <c r="I184" s="6"/>
      <c r="J184" s="6"/>
      <c r="K184" s="70"/>
    </row>
    <row r="185" spans="1:11" s="11" customFormat="1" ht="12.75" customHeight="1">
      <c r="A185" s="69"/>
      <c r="B185" s="6"/>
      <c r="C185" s="6"/>
      <c r="E185" s="10"/>
      <c r="F185" s="10"/>
      <c r="G185" s="10"/>
      <c r="H185" s="6"/>
      <c r="I185" s="6"/>
      <c r="J185" s="6"/>
      <c r="K185" s="70"/>
    </row>
    <row r="186" spans="1:11" s="11" customFormat="1" ht="12.75" customHeight="1">
      <c r="A186" s="69"/>
      <c r="B186" s="6"/>
      <c r="C186" s="6"/>
      <c r="E186" s="10"/>
      <c r="F186" s="10"/>
      <c r="G186" s="10"/>
      <c r="H186" s="6"/>
      <c r="I186" s="6"/>
      <c r="J186" s="6"/>
      <c r="K186" s="70"/>
    </row>
    <row r="187" spans="1:11" s="11" customFormat="1" ht="12.75" customHeight="1">
      <c r="A187" s="69"/>
      <c r="B187" s="6"/>
      <c r="C187" s="6"/>
      <c r="E187" s="10"/>
      <c r="F187" s="10"/>
      <c r="G187" s="10"/>
      <c r="H187" s="6"/>
      <c r="I187" s="6"/>
      <c r="J187" s="6"/>
      <c r="K187" s="70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6" r:id="rId2"/>
  <headerFooter alignWithMargins="0">
    <oddFooter>&amp;L&amp;F   &amp;D  &amp;T&amp;R&amp;8les communes en lettres majuscules sont des
 chefs-lieux de cantons, sous-préfectures ou préfectures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 CHARRIER</dc:creator>
  <cp:keywords/>
  <dc:description/>
  <cp:lastModifiedBy>AC</cp:lastModifiedBy>
  <cp:lastPrinted>2009-07-12T13:52:07Z</cp:lastPrinted>
  <dcterms:created xsi:type="dcterms:W3CDTF">1999-08-11T15:43:53Z</dcterms:created>
  <dcterms:modified xsi:type="dcterms:W3CDTF">2009-08-29T19:22:32Z</dcterms:modified>
  <cp:category/>
  <cp:version/>
  <cp:contentType/>
  <cp:contentStatus/>
  <cp:revision>1</cp:revision>
</cp:coreProperties>
</file>